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360" windowWidth="9225" windowHeight="10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'Sheet1'!$A$1:$BC$85</definedName>
  </definedNames>
  <calcPr fullCalcOnLoad="1"/>
</workbook>
</file>

<file path=xl/sharedStrings.xml><?xml version="1.0" encoding="utf-8"?>
<sst xmlns="http://schemas.openxmlformats.org/spreadsheetml/2006/main" count="156" uniqueCount="109">
  <si>
    <t>繰越金</t>
  </si>
  <si>
    <t>款  項</t>
  </si>
  <si>
    <t>目   節</t>
  </si>
  <si>
    <t>比較 増減</t>
  </si>
  <si>
    <t>収　入　合　計</t>
  </si>
  <si>
    <t>円×</t>
  </si>
  <si>
    <t>ﾁｰﾑ</t>
  </si>
  <si>
    <t>２　　支　出</t>
  </si>
  <si>
    <t>１　　収　入</t>
  </si>
  <si>
    <t>付       　　　　　  記</t>
  </si>
  <si>
    <t>登録料</t>
  </si>
  <si>
    <t>参加料</t>
  </si>
  <si>
    <t>雑収入</t>
  </si>
  <si>
    <t>登録料</t>
  </si>
  <si>
    <t>春季大会</t>
  </si>
  <si>
    <t>春季大会</t>
  </si>
  <si>
    <t>ｸﾗﾌﾞ県予選</t>
  </si>
  <si>
    <t>秋季大会</t>
  </si>
  <si>
    <t>利子</t>
  </si>
  <si>
    <t>運営費</t>
  </si>
  <si>
    <t>部会費</t>
  </si>
  <si>
    <t>競技部</t>
  </si>
  <si>
    <t>審判部</t>
  </si>
  <si>
    <t>指導普及部</t>
  </si>
  <si>
    <t>記録部</t>
  </si>
  <si>
    <t>強化費</t>
  </si>
  <si>
    <t>全国ｸﾗﾌﾞ</t>
  </si>
  <si>
    <t>関東ｸﾗﾌﾞ</t>
  </si>
  <si>
    <t>分担金</t>
  </si>
  <si>
    <t>旅　費</t>
  </si>
  <si>
    <t>事務費</t>
  </si>
  <si>
    <t>印刷製本費</t>
  </si>
  <si>
    <t>積立金</t>
  </si>
  <si>
    <t>予備費</t>
  </si>
  <si>
    <t>支　出　合　計</t>
  </si>
  <si>
    <t>当初予算額</t>
  </si>
  <si>
    <t>収入済額</t>
  </si>
  <si>
    <t>支　　出</t>
  </si>
  <si>
    <t>収  　入</t>
  </si>
  <si>
    <t>差引残高</t>
  </si>
  <si>
    <t>収入決算高</t>
  </si>
  <si>
    <t>支出決算高</t>
  </si>
  <si>
    <t>翌年度繰越</t>
  </si>
  <si>
    <t>支出済額</t>
  </si>
  <si>
    <t>会場費</t>
  </si>
  <si>
    <t>平成</t>
  </si>
  <si>
    <t>年度茨城県バレーボール連盟収入支出</t>
  </si>
  <si>
    <t>号</t>
  </si>
  <si>
    <t>年度　茨城県クラブバレーボール連盟　収入支出　決算書</t>
  </si>
  <si>
    <t>年度　茨城県クラブバレーボール連盟 収入支出 決算報告</t>
  </si>
  <si>
    <t>記</t>
  </si>
  <si>
    <t>　平成</t>
  </si>
  <si>
    <t>年</t>
  </si>
  <si>
    <t>月</t>
  </si>
  <si>
    <t>日</t>
  </si>
  <si>
    <t>㊞</t>
  </si>
  <si>
    <t>監　　事</t>
  </si>
  <si>
    <t>旅費</t>
  </si>
  <si>
    <t>（単位　円）</t>
  </si>
  <si>
    <t>付    　　     記　（）内　当初予算チーム数</t>
  </si>
  <si>
    <t>×</t>
  </si>
  <si>
    <t>ﾁｰﾑ</t>
  </si>
  <si>
    <t>常任・理事会</t>
  </si>
  <si>
    <t>改善検討費</t>
  </si>
  <si>
    <t>切手・ハガキ・封筒</t>
  </si>
  <si>
    <t>各会議資料</t>
  </si>
  <si>
    <t>賞状等</t>
  </si>
  <si>
    <t>　関係帳簿、証明書類に基づき監査したところ、いずれも正確に処理されていることを認めました。</t>
  </si>
  <si>
    <t>通信消耗費</t>
  </si>
  <si>
    <t>　</t>
  </si>
  <si>
    <t>１ﾁｰﾑ</t>
  </si>
  <si>
    <t>銀行利子</t>
  </si>
  <si>
    <t>審判派遣費（全国研修・関東ｸﾗﾌﾞ）・通信費・他</t>
  </si>
  <si>
    <t>選手強化費 1ﾁｰﾑ</t>
  </si>
  <si>
    <t>評議員会</t>
  </si>
  <si>
    <t>関東・北関東ｸﾗﾌﾞ大会開催準備積立金</t>
  </si>
  <si>
    <t>北関東</t>
  </si>
  <si>
    <t>大会費</t>
  </si>
  <si>
    <t>連盟費</t>
  </si>
  <si>
    <t>会議費</t>
  </si>
  <si>
    <t>通信費</t>
  </si>
  <si>
    <t>年度茨城県クラブバレーボール連盟の収支決算について監査の結果次のとおり報告いたします。</t>
  </si>
  <si>
    <t>年度茨城県クラブバレーボール連盟収支決算監査報告</t>
  </si>
  <si>
    <t>優秀選手選考関係通信費</t>
  </si>
  <si>
    <t>分担金</t>
  </si>
  <si>
    <t>改善委</t>
  </si>
  <si>
    <t>会計監査</t>
  </si>
  <si>
    <t>報告第</t>
  </si>
  <si>
    <t>役員旅費強化費</t>
  </si>
  <si>
    <t>昼食費</t>
  </si>
  <si>
    <t>ＨＰ</t>
  </si>
  <si>
    <t>運営費</t>
  </si>
  <si>
    <t>ＨＰ運営費</t>
  </si>
  <si>
    <t>常任・理事会</t>
  </si>
  <si>
    <t>審判</t>
  </si>
  <si>
    <t>研修会費</t>
  </si>
  <si>
    <t>１審判研修会費</t>
  </si>
  <si>
    <t>謝礼・体育館使用料</t>
  </si>
  <si>
    <t>増　子　賢　一</t>
  </si>
  <si>
    <t>連盟費</t>
  </si>
  <si>
    <t>　　　事務用品　他</t>
  </si>
  <si>
    <t>前年度繰越金</t>
  </si>
  <si>
    <t>競技設営費</t>
  </si>
  <si>
    <t>役員派遣旅費</t>
  </si>
  <si>
    <t>27</t>
  </si>
  <si>
    <t>役員派遣費（６人制：　1名、９人制:　2名）　　</t>
  </si>
  <si>
    <t>役員派遣旅費（千葉　2名、群馬　3名）</t>
  </si>
  <si>
    <t>9人制強化費 5,000円×4ﾁｰﾑ　/　6人制強化費  5,000円×3ﾁｰﾑ</t>
  </si>
  <si>
    <t>千　葉　洋　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</si>
</sst>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0\ﾁ\ｰ\ﾑ\)"/>
    <numFmt numFmtId="178" formatCode="#,##0;&quot;△ &quot;#,##0"/>
    <numFmt numFmtId="179" formatCode="#,###"/>
    <numFmt numFmtId="180" formatCode="#,###;&quot;△&quot;#,###"/>
    <numFmt numFmtId="181" formatCode="#,###;&quot;△ &quot;#,###"/>
    <numFmt numFmtId="182" formatCode="#,##0&quot;円&quot;;&quot;△ &quot;#,##0&quot;円&quot;"/>
    <numFmt numFmtId="183" formatCode="0_ "/>
    <numFmt numFmtId="184" formatCode="&quot;平&quot;&quot;成&quot;@&quot;年&quot;&quot;度&quot;\ &quot;茨&quot;&quot;城&quot;&quot;県&quot;&quot;ク&quot;&quot;ラ&quot;&quot;ブ&quot;&quot;バ&quot;&quot;レ&quot;&quot;ー&quot;&quot;ボ&quot;&quot;ー&quot;&quot;ル&quot;&quot;連&quot;&quot;盟&quot;\ &quot;収&quot;&quot;入&quot;&quot;支&quot;&quot;出&quot;\ &quot;決&quot;\ &quot;算&quot;\ &quot;書&quot;"/>
    <numFmt numFmtId="185" formatCode="#,###&quot;円 &quot;;&quot;△ &quot;#,###&quot;円 &quot;"/>
    <numFmt numFmtId="186" formatCode="#,###&quot;円&quot;;&quot;△ &quot;#,###&quot;円&quot;"/>
    <numFmt numFmtId="187" formatCode="#,##0&quot;円 &quot;;&quot;△ &quot;#,###&quot;円 &quot;"/>
    <numFmt numFmtId="188" formatCode="#,##0&quot;円 &quot;;&quot;△ &quot;#,##0&quot;円 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9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horizontal="right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 horizontal="right"/>
      <protection/>
    </xf>
    <xf numFmtId="185" fontId="6" fillId="32" borderId="10" xfId="0" applyNumberFormat="1" applyFont="1" applyFill="1" applyBorder="1" applyAlignment="1" applyProtection="1">
      <alignment horizontal="right"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center" vertical="center" shrinkToFit="1"/>
      <protection/>
    </xf>
    <xf numFmtId="0" fontId="2" fillId="32" borderId="12" xfId="0" applyFont="1" applyFill="1" applyBorder="1" applyAlignment="1" applyProtection="1">
      <alignment horizontal="right" vertical="center" shrinkToFit="1"/>
      <protection/>
    </xf>
    <xf numFmtId="0" fontId="2" fillId="32" borderId="13" xfId="0" applyFont="1" applyFill="1" applyBorder="1" applyAlignment="1" applyProtection="1">
      <alignment horizontal="distributed" vertical="center" shrinkToFit="1"/>
      <protection/>
    </xf>
    <xf numFmtId="0" fontId="2" fillId="32" borderId="10" xfId="0" applyFont="1" applyFill="1" applyBorder="1" applyAlignment="1" applyProtection="1">
      <alignment horizontal="distributed" vertical="center" shrinkToFit="1"/>
      <protection/>
    </xf>
    <xf numFmtId="0" fontId="2" fillId="32" borderId="14" xfId="0" applyFont="1" applyFill="1" applyBorder="1" applyAlignment="1" applyProtection="1">
      <alignment vertical="center" shrinkToFit="1"/>
      <protection/>
    </xf>
    <xf numFmtId="0" fontId="2" fillId="32" borderId="12" xfId="0" applyFont="1" applyFill="1" applyBorder="1" applyAlignment="1" applyProtection="1">
      <alignment horizontal="left" vertical="center" shrinkToFit="1"/>
      <protection/>
    </xf>
    <xf numFmtId="0" fontId="2" fillId="32" borderId="12" xfId="0" applyFont="1" applyFill="1" applyBorder="1" applyAlignment="1" applyProtection="1">
      <alignment vertical="center" shrinkToFit="1"/>
      <protection/>
    </xf>
    <xf numFmtId="0" fontId="2" fillId="32" borderId="13" xfId="0" applyFont="1" applyFill="1" applyBorder="1" applyAlignment="1" applyProtection="1">
      <alignment vertical="center" shrinkToFit="1"/>
      <protection/>
    </xf>
    <xf numFmtId="0" fontId="2" fillId="32" borderId="10" xfId="0" applyFont="1" applyFill="1" applyBorder="1" applyAlignment="1" applyProtection="1">
      <alignment vertical="center" shrinkToFit="1"/>
      <protection/>
    </xf>
    <xf numFmtId="0" fontId="4" fillId="33" borderId="15" xfId="0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 applyProtection="1">
      <alignment vertical="center" shrinkToFit="1"/>
      <protection/>
    </xf>
    <xf numFmtId="0" fontId="4" fillId="34" borderId="13" xfId="0" applyFont="1" applyFill="1" applyBorder="1" applyAlignment="1" applyProtection="1">
      <alignment vertical="center" shrinkToFit="1"/>
      <protection/>
    </xf>
    <xf numFmtId="0" fontId="4" fillId="33" borderId="12" xfId="0" applyFont="1" applyFill="1" applyBorder="1" applyAlignment="1" applyProtection="1">
      <alignment vertical="center" shrinkToFit="1"/>
      <protection/>
    </xf>
    <xf numFmtId="0" fontId="4" fillId="34" borderId="14" xfId="0" applyFont="1" applyFill="1" applyBorder="1" applyAlignment="1" applyProtection="1">
      <alignment vertical="center" shrinkToFit="1"/>
      <protection/>
    </xf>
    <xf numFmtId="0" fontId="4" fillId="34" borderId="10" xfId="0" applyFont="1" applyFill="1" applyBorder="1" applyAlignment="1" applyProtection="1">
      <alignment vertical="center" shrinkToFit="1"/>
      <protection/>
    </xf>
    <xf numFmtId="0" fontId="4" fillId="34" borderId="0" xfId="0" applyFont="1" applyFill="1" applyBorder="1" applyAlignment="1" applyProtection="1">
      <alignment vertical="center" shrinkToFit="1"/>
      <protection/>
    </xf>
    <xf numFmtId="0" fontId="4" fillId="34" borderId="17" xfId="0" applyFont="1" applyFill="1" applyBorder="1" applyAlignment="1" applyProtection="1">
      <alignment vertical="center" shrinkToFit="1"/>
      <protection/>
    </xf>
    <xf numFmtId="0" fontId="4" fillId="34" borderId="0" xfId="0" applyFont="1" applyFill="1" applyBorder="1" applyAlignment="1" applyProtection="1">
      <alignment vertical="top" shrinkToFit="1"/>
      <protection/>
    </xf>
    <xf numFmtId="0" fontId="4" fillId="34" borderId="17" xfId="0" applyFont="1" applyFill="1" applyBorder="1" applyAlignment="1" applyProtection="1">
      <alignment vertical="top" shrinkToFit="1"/>
      <protection/>
    </xf>
    <xf numFmtId="0" fontId="4" fillId="33" borderId="18" xfId="0" applyFont="1" applyFill="1" applyBorder="1" applyAlignment="1" applyProtection="1">
      <alignment vertical="center" shrinkToFit="1"/>
      <protection/>
    </xf>
    <xf numFmtId="0" fontId="4" fillId="33" borderId="19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4" fillId="33" borderId="17" xfId="0" applyFont="1" applyFill="1" applyBorder="1" applyAlignment="1" applyProtection="1">
      <alignment vertical="center" shrinkToFit="1"/>
      <protection/>
    </xf>
    <xf numFmtId="0" fontId="4" fillId="33" borderId="13" xfId="0" applyFont="1" applyFill="1" applyBorder="1" applyAlignment="1" applyProtection="1">
      <alignment vertical="center" shrinkToFit="1"/>
      <protection/>
    </xf>
    <xf numFmtId="0" fontId="4" fillId="33" borderId="10" xfId="0" applyFont="1" applyFill="1" applyBorder="1" applyAlignment="1" applyProtection="1">
      <alignment vertical="center" shrinkToFit="1"/>
      <protection/>
    </xf>
    <xf numFmtId="0" fontId="4" fillId="33" borderId="14" xfId="0" applyFont="1" applyFill="1" applyBorder="1" applyAlignment="1" applyProtection="1">
      <alignment vertical="center" shrinkToFit="1"/>
      <protection/>
    </xf>
    <xf numFmtId="0" fontId="4" fillId="34" borderId="13" xfId="0" applyFont="1" applyFill="1" applyBorder="1" applyAlignment="1" applyProtection="1">
      <alignment shrinkToFit="1"/>
      <protection/>
    </xf>
    <xf numFmtId="182" fontId="3" fillId="32" borderId="0" xfId="0" applyNumberFormat="1" applyFont="1" applyFill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4" fillId="34" borderId="10" xfId="0" applyFont="1" applyFill="1" applyBorder="1" applyAlignment="1" applyProtection="1">
      <alignment shrinkToFit="1"/>
      <protection/>
    </xf>
    <xf numFmtId="0" fontId="2" fillId="32" borderId="18" xfId="0" applyFont="1" applyFill="1" applyBorder="1" applyAlignment="1" applyProtection="1">
      <alignment horizontal="center" vertical="center" shrinkToFit="1"/>
      <protection/>
    </xf>
    <xf numFmtId="18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32" borderId="18" xfId="0" applyFont="1" applyFill="1" applyBorder="1" applyAlignment="1" applyProtection="1">
      <alignment vertical="center" shrinkToFit="1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distributed" vertical="center" shrinkToFit="1"/>
      <protection/>
    </xf>
    <xf numFmtId="187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32" borderId="16" xfId="0" applyFont="1" applyFill="1" applyBorder="1" applyAlignment="1" applyProtection="1">
      <alignment horizontal="center" vertical="center" shrinkToFit="1"/>
      <protection/>
    </xf>
    <xf numFmtId="188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83" fontId="4" fillId="32" borderId="0" xfId="0" applyNumberFormat="1" applyFont="1" applyFill="1" applyAlignment="1" applyProtection="1">
      <alignment horizontal="center" vertical="center" shrinkToFit="1"/>
      <protection/>
    </xf>
    <xf numFmtId="0" fontId="7" fillId="32" borderId="0" xfId="0" applyFont="1" applyFill="1" applyAlignment="1" applyProtection="1">
      <alignment horizontal="right" vertical="center"/>
      <protection/>
    </xf>
    <xf numFmtId="0" fontId="3" fillId="32" borderId="0" xfId="0" applyNumberFormat="1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right" vertical="center"/>
      <protection/>
    </xf>
    <xf numFmtId="187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188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187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87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horizontal="left" vertical="center" shrinkToFit="1"/>
      <protection locked="0"/>
    </xf>
    <xf numFmtId="18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7" fontId="6" fillId="0" borderId="0" xfId="0" applyNumberFormat="1" applyFont="1" applyFill="1" applyBorder="1" applyAlignment="1" applyProtection="1">
      <alignment vertical="center" shrinkToFit="1"/>
      <protection locked="0"/>
    </xf>
    <xf numFmtId="3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32" borderId="18" xfId="0" applyFont="1" applyFill="1" applyBorder="1" applyAlignment="1" applyProtection="1">
      <alignment vertical="center" shrinkToFit="1"/>
      <protection/>
    </xf>
    <xf numFmtId="187" fontId="6" fillId="32" borderId="11" xfId="0" applyNumberFormat="1" applyFont="1" applyFill="1" applyBorder="1" applyAlignment="1" applyProtection="1">
      <alignment horizontal="distributed" vertical="center" shrinkToFit="1"/>
      <protection/>
    </xf>
    <xf numFmtId="0" fontId="0" fillId="0" borderId="11" xfId="0" applyBorder="1" applyAlignment="1">
      <alignment horizontal="distributed" vertical="center" shrinkToFit="1"/>
    </xf>
    <xf numFmtId="0" fontId="2" fillId="32" borderId="0" xfId="0" applyFont="1" applyFill="1" applyBorder="1" applyAlignment="1" applyProtection="1">
      <alignment horizontal="center" vertical="center" shrinkToFit="1"/>
      <protection/>
    </xf>
    <xf numFmtId="0" fontId="4" fillId="18" borderId="12" xfId="0" applyFont="1" applyFill="1" applyBorder="1" applyAlignment="1" applyProtection="1">
      <alignment horizontal="center" vertical="center" shrinkToFit="1"/>
      <protection/>
    </xf>
    <xf numFmtId="0" fontId="4" fillId="18" borderId="16" xfId="0" applyFont="1" applyFill="1" applyBorder="1" applyAlignment="1" applyProtection="1">
      <alignment horizontal="center" vertical="center" shrinkToFit="1"/>
      <protection/>
    </xf>
    <xf numFmtId="0" fontId="4" fillId="18" borderId="15" xfId="0" applyFont="1" applyFill="1" applyBorder="1" applyAlignment="1" applyProtection="1">
      <alignment horizontal="center" vertical="center" shrinkToFit="1"/>
      <protection/>
    </xf>
    <xf numFmtId="187" fontId="6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2" fillId="32" borderId="18" xfId="0" applyFont="1" applyFill="1" applyBorder="1" applyAlignment="1" applyProtection="1">
      <alignment horizontal="distributed" vertical="center" shrinkToFit="1"/>
      <protection/>
    </xf>
    <xf numFmtId="181" fontId="2" fillId="0" borderId="13" xfId="0" applyNumberFormat="1" applyFont="1" applyFill="1" applyBorder="1" applyAlignment="1" applyProtection="1">
      <alignment shrinkToFit="1"/>
      <protection locked="0"/>
    </xf>
    <xf numFmtId="181" fontId="2" fillId="0" borderId="18" xfId="0" applyNumberFormat="1" applyFont="1" applyFill="1" applyBorder="1" applyAlignment="1" applyProtection="1">
      <alignment shrinkToFit="1"/>
      <protection locked="0"/>
    </xf>
    <xf numFmtId="181" fontId="2" fillId="0" borderId="19" xfId="0" applyNumberFormat="1" applyFont="1" applyFill="1" applyBorder="1" applyAlignment="1" applyProtection="1">
      <alignment shrinkToFit="1"/>
      <protection locked="0"/>
    </xf>
    <xf numFmtId="181" fontId="2" fillId="0" borderId="10" xfId="0" applyNumberFormat="1" applyFont="1" applyFill="1" applyBorder="1" applyAlignment="1" applyProtection="1">
      <alignment shrinkToFit="1"/>
      <protection locked="0"/>
    </xf>
    <xf numFmtId="181" fontId="2" fillId="0" borderId="0" xfId="0" applyNumberFormat="1" applyFont="1" applyFill="1" applyBorder="1" applyAlignment="1" applyProtection="1">
      <alignment shrinkToFit="1"/>
      <protection locked="0"/>
    </xf>
    <xf numFmtId="181" fontId="2" fillId="0" borderId="17" xfId="0" applyNumberFormat="1" applyFont="1" applyFill="1" applyBorder="1" applyAlignment="1" applyProtection="1">
      <alignment shrinkToFit="1"/>
      <protection locked="0"/>
    </xf>
    <xf numFmtId="181" fontId="2" fillId="0" borderId="14" xfId="0" applyNumberFormat="1" applyFont="1" applyFill="1" applyBorder="1" applyAlignment="1" applyProtection="1">
      <alignment shrinkToFit="1"/>
      <protection locked="0"/>
    </xf>
    <xf numFmtId="181" fontId="2" fillId="0" borderId="11" xfId="0" applyNumberFormat="1" applyFont="1" applyFill="1" applyBorder="1" applyAlignment="1" applyProtection="1">
      <alignment shrinkToFit="1"/>
      <protection locked="0"/>
    </xf>
    <xf numFmtId="181" fontId="2" fillId="0" borderId="20" xfId="0" applyNumberFormat="1" applyFont="1" applyFill="1" applyBorder="1" applyAlignment="1" applyProtection="1">
      <alignment shrinkToFit="1"/>
      <protection locked="0"/>
    </xf>
    <xf numFmtId="178" fontId="2" fillId="32" borderId="12" xfId="0" applyNumberFormat="1" applyFont="1" applyFill="1" applyBorder="1" applyAlignment="1" applyProtection="1">
      <alignment vertical="center" shrinkToFit="1"/>
      <protection/>
    </xf>
    <xf numFmtId="178" fontId="2" fillId="32" borderId="16" xfId="0" applyNumberFormat="1" applyFont="1" applyFill="1" applyBorder="1" applyAlignment="1" applyProtection="1">
      <alignment vertical="center" shrinkToFit="1"/>
      <protection/>
    </xf>
    <xf numFmtId="178" fontId="2" fillId="32" borderId="15" xfId="0" applyNumberFormat="1" applyFont="1" applyFill="1" applyBorder="1" applyAlignment="1" applyProtection="1">
      <alignment vertical="center" shrinkToFit="1"/>
      <protection/>
    </xf>
    <xf numFmtId="181" fontId="2" fillId="0" borderId="12" xfId="0" applyNumberFormat="1" applyFont="1" applyFill="1" applyBorder="1" applyAlignment="1" applyProtection="1">
      <alignment vertical="center" shrinkToFit="1"/>
      <protection locked="0"/>
    </xf>
    <xf numFmtId="181" fontId="2" fillId="0" borderId="16" xfId="0" applyNumberFormat="1" applyFont="1" applyFill="1" applyBorder="1" applyAlignment="1" applyProtection="1">
      <alignment vertical="center" shrinkToFit="1"/>
      <protection locked="0"/>
    </xf>
    <xf numFmtId="181" fontId="2" fillId="0" borderId="15" xfId="0" applyNumberFormat="1" applyFont="1" applyFill="1" applyBorder="1" applyAlignment="1" applyProtection="1">
      <alignment vertical="center" shrinkToFit="1"/>
      <protection locked="0"/>
    </xf>
    <xf numFmtId="181" fontId="2" fillId="32" borderId="12" xfId="0" applyNumberFormat="1" applyFont="1" applyFill="1" applyBorder="1" applyAlignment="1" applyProtection="1">
      <alignment vertical="center" shrinkToFit="1"/>
      <protection/>
    </xf>
    <xf numFmtId="181" fontId="2" fillId="32" borderId="16" xfId="0" applyNumberFormat="1" applyFont="1" applyFill="1" applyBorder="1" applyAlignment="1" applyProtection="1">
      <alignment vertical="center" shrinkToFit="1"/>
      <protection/>
    </xf>
    <xf numFmtId="181" fontId="2" fillId="32" borderId="15" xfId="0" applyNumberFormat="1" applyFont="1" applyFill="1" applyBorder="1" applyAlignment="1" applyProtection="1">
      <alignment vertical="center" shrinkToFit="1"/>
      <protection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4" fillId="33" borderId="16" xfId="0" applyFont="1" applyFill="1" applyBorder="1" applyAlignment="1" applyProtection="1">
      <alignment vertical="center" shrinkToFit="1"/>
      <protection/>
    </xf>
    <xf numFmtId="0" fontId="4" fillId="33" borderId="15" xfId="0" applyFont="1" applyFill="1" applyBorder="1" applyAlignment="1" applyProtection="1">
      <alignment vertical="center" shrinkToFit="1"/>
      <protection/>
    </xf>
    <xf numFmtId="0" fontId="4" fillId="34" borderId="18" xfId="0" applyFont="1" applyFill="1" applyBorder="1" applyAlignment="1" applyProtection="1">
      <alignment vertical="center" shrinkToFit="1"/>
      <protection/>
    </xf>
    <xf numFmtId="0" fontId="4" fillId="34" borderId="19" xfId="0" applyFont="1" applyFill="1" applyBorder="1" applyAlignment="1" applyProtection="1">
      <alignment vertical="center" shrinkToFit="1"/>
      <protection/>
    </xf>
    <xf numFmtId="178" fontId="2" fillId="3" borderId="12" xfId="0" applyNumberFormat="1" applyFont="1" applyFill="1" applyBorder="1" applyAlignment="1" applyProtection="1">
      <alignment vertical="center" shrinkToFit="1"/>
      <protection/>
    </xf>
    <xf numFmtId="178" fontId="2" fillId="3" borderId="16" xfId="0" applyNumberFormat="1" applyFont="1" applyFill="1" applyBorder="1" applyAlignment="1" applyProtection="1">
      <alignment vertical="center" shrinkToFit="1"/>
      <protection/>
    </xf>
    <xf numFmtId="178" fontId="2" fillId="3" borderId="15" xfId="0" applyNumberFormat="1" applyFont="1" applyFill="1" applyBorder="1" applyAlignment="1" applyProtection="1">
      <alignment vertical="center" shrinkToFit="1"/>
      <protection/>
    </xf>
    <xf numFmtId="0" fontId="4" fillId="33" borderId="18" xfId="0" applyFont="1" applyFill="1" applyBorder="1" applyAlignment="1" applyProtection="1">
      <alignment vertical="center" shrinkToFit="1"/>
      <protection/>
    </xf>
    <xf numFmtId="0" fontId="4" fillId="33" borderId="19" xfId="0" applyFont="1" applyFill="1" applyBorder="1" applyAlignment="1" applyProtection="1">
      <alignment vertical="center" shrinkToFit="1"/>
      <protection/>
    </xf>
    <xf numFmtId="178" fontId="2" fillId="32" borderId="13" xfId="0" applyNumberFormat="1" applyFont="1" applyFill="1" applyBorder="1" applyAlignment="1" applyProtection="1">
      <alignment shrinkToFit="1"/>
      <protection/>
    </xf>
    <xf numFmtId="178" fontId="2" fillId="32" borderId="18" xfId="0" applyNumberFormat="1" applyFont="1" applyFill="1" applyBorder="1" applyAlignment="1" applyProtection="1">
      <alignment shrinkToFit="1"/>
      <protection/>
    </xf>
    <xf numFmtId="178" fontId="2" fillId="32" borderId="19" xfId="0" applyNumberFormat="1" applyFont="1" applyFill="1" applyBorder="1" applyAlignment="1" applyProtection="1">
      <alignment shrinkToFit="1"/>
      <protection/>
    </xf>
    <xf numFmtId="178" fontId="2" fillId="32" borderId="10" xfId="0" applyNumberFormat="1" applyFont="1" applyFill="1" applyBorder="1" applyAlignment="1" applyProtection="1">
      <alignment shrinkToFit="1"/>
      <protection/>
    </xf>
    <xf numFmtId="178" fontId="2" fillId="32" borderId="0" xfId="0" applyNumberFormat="1" applyFont="1" applyFill="1" applyBorder="1" applyAlignment="1" applyProtection="1">
      <alignment shrinkToFit="1"/>
      <protection/>
    </xf>
    <xf numFmtId="178" fontId="2" fillId="32" borderId="17" xfId="0" applyNumberFormat="1" applyFont="1" applyFill="1" applyBorder="1" applyAlignment="1" applyProtection="1">
      <alignment shrinkToFit="1"/>
      <protection/>
    </xf>
    <xf numFmtId="178" fontId="2" fillId="32" borderId="14" xfId="0" applyNumberFormat="1" applyFont="1" applyFill="1" applyBorder="1" applyAlignment="1" applyProtection="1">
      <alignment shrinkToFit="1"/>
      <protection/>
    </xf>
    <xf numFmtId="178" fontId="2" fillId="32" borderId="11" xfId="0" applyNumberFormat="1" applyFont="1" applyFill="1" applyBorder="1" applyAlignment="1" applyProtection="1">
      <alignment shrinkToFit="1"/>
      <protection/>
    </xf>
    <xf numFmtId="178" fontId="2" fillId="32" borderId="20" xfId="0" applyNumberFormat="1" applyFont="1" applyFill="1" applyBorder="1" applyAlignment="1" applyProtection="1">
      <alignment shrinkToFit="1"/>
      <protection/>
    </xf>
    <xf numFmtId="0" fontId="2" fillId="32" borderId="0" xfId="0" applyFont="1" applyFill="1" applyBorder="1" applyAlignment="1" applyProtection="1">
      <alignment horizontal="distributed" vertical="center" shrinkToFit="1"/>
      <protection/>
    </xf>
    <xf numFmtId="188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2" fillId="32" borderId="10" xfId="0" applyNumberFormat="1" applyFont="1" applyFill="1" applyBorder="1" applyAlignment="1" applyProtection="1">
      <alignment vertical="center" shrinkToFit="1"/>
      <protection/>
    </xf>
    <xf numFmtId="178" fontId="2" fillId="32" borderId="0" xfId="0" applyNumberFormat="1" applyFont="1" applyFill="1" applyBorder="1" applyAlignment="1" applyProtection="1">
      <alignment vertical="center" shrinkToFit="1"/>
      <protection/>
    </xf>
    <xf numFmtId="178" fontId="2" fillId="32" borderId="17" xfId="0" applyNumberFormat="1" applyFont="1" applyFill="1" applyBorder="1" applyAlignment="1" applyProtection="1">
      <alignment vertical="center" shrinkToFit="1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right" vertical="center" shrinkToFit="1"/>
      <protection/>
    </xf>
    <xf numFmtId="0" fontId="4" fillId="34" borderId="11" xfId="0" applyFont="1" applyFill="1" applyBorder="1" applyAlignment="1" applyProtection="1">
      <alignment vertical="center" shrinkToFit="1"/>
      <protection/>
    </xf>
    <xf numFmtId="0" fontId="4" fillId="34" borderId="20" xfId="0" applyFont="1" applyFill="1" applyBorder="1" applyAlignment="1" applyProtection="1">
      <alignment vertical="center" shrinkToFit="1"/>
      <protection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/>
    </xf>
    <xf numFmtId="0" fontId="4" fillId="34" borderId="17" xfId="0" applyFont="1" applyFill="1" applyBorder="1" applyAlignment="1" applyProtection="1">
      <alignment vertical="center" shrinkToFit="1"/>
      <protection/>
    </xf>
    <xf numFmtId="0" fontId="4" fillId="34" borderId="0" xfId="0" applyFont="1" applyFill="1" applyBorder="1" applyAlignment="1" applyProtection="1">
      <alignment shrinkToFit="1"/>
      <protection/>
    </xf>
    <xf numFmtId="0" fontId="0" fillId="0" borderId="0" xfId="0" applyAlignment="1">
      <alignment shrinkToFit="1"/>
    </xf>
    <xf numFmtId="0" fontId="0" fillId="0" borderId="17" xfId="0" applyBorder="1" applyAlignment="1">
      <alignment shrinkToFit="1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0" fontId="4" fillId="33" borderId="13" xfId="0" applyFont="1" applyFill="1" applyBorder="1" applyAlignment="1" applyProtection="1">
      <alignment vertical="center" shrinkToFit="1"/>
      <protection/>
    </xf>
    <xf numFmtId="0" fontId="4" fillId="33" borderId="13" xfId="0" applyFont="1" applyFill="1" applyBorder="1" applyAlignment="1" applyProtection="1">
      <alignment shrinkToFit="1"/>
      <protection/>
    </xf>
    <xf numFmtId="0" fontId="4" fillId="33" borderId="14" xfId="0" applyFont="1" applyFill="1" applyBorder="1" applyAlignment="1" applyProtection="1">
      <alignment shrinkToFit="1"/>
      <protection/>
    </xf>
    <xf numFmtId="0" fontId="4" fillId="0" borderId="18" xfId="0" applyFont="1" applyFill="1" applyBorder="1" applyAlignment="1" applyProtection="1">
      <alignment shrinkToFit="1"/>
      <protection locked="0"/>
    </xf>
    <xf numFmtId="0" fontId="4" fillId="0" borderId="19" xfId="0" applyFont="1" applyFill="1" applyBorder="1" applyAlignment="1" applyProtection="1">
      <alignment shrinkToFit="1"/>
      <protection locked="0"/>
    </xf>
    <xf numFmtId="0" fontId="0" fillId="0" borderId="11" xfId="0" applyFill="1" applyBorder="1" applyAlignment="1" applyProtection="1">
      <alignment shrinkToFit="1"/>
      <protection locked="0"/>
    </xf>
    <xf numFmtId="0" fontId="0" fillId="0" borderId="20" xfId="0" applyFill="1" applyBorder="1" applyAlignment="1" applyProtection="1">
      <alignment shrinkToFit="1"/>
      <protection locked="0"/>
    </xf>
    <xf numFmtId="0" fontId="4" fillId="34" borderId="18" xfId="0" applyFont="1" applyFill="1" applyBorder="1" applyAlignment="1" applyProtection="1">
      <alignment shrinkToFit="1"/>
      <protection/>
    </xf>
    <xf numFmtId="0" fontId="4" fillId="34" borderId="19" xfId="0" applyFont="1" applyFill="1" applyBorder="1" applyAlignment="1" applyProtection="1">
      <alignment shrinkToFit="1"/>
      <protection/>
    </xf>
    <xf numFmtId="0" fontId="4" fillId="34" borderId="11" xfId="0" applyFont="1" applyFill="1" applyBorder="1" applyAlignment="1" applyProtection="1">
      <alignment vertical="top" shrinkToFit="1"/>
      <protection/>
    </xf>
    <xf numFmtId="0" fontId="4" fillId="34" borderId="20" xfId="0" applyFont="1" applyFill="1" applyBorder="1" applyAlignment="1" applyProtection="1">
      <alignment vertical="top" shrinkToFit="1"/>
      <protection/>
    </xf>
    <xf numFmtId="0" fontId="4" fillId="3" borderId="21" xfId="0" applyFont="1" applyFill="1" applyBorder="1" applyAlignment="1" applyProtection="1">
      <alignment horizontal="center" vertical="center" shrinkToFit="1"/>
      <protection/>
    </xf>
    <xf numFmtId="0" fontId="4" fillId="34" borderId="0" xfId="0" applyFont="1" applyFill="1" applyBorder="1" applyAlignment="1" applyProtection="1">
      <alignment vertical="top" shrinkToFit="1"/>
      <protection/>
    </xf>
    <xf numFmtId="0" fontId="4" fillId="34" borderId="17" xfId="0" applyFont="1" applyFill="1" applyBorder="1" applyAlignment="1" applyProtection="1">
      <alignment vertical="top" shrinkToFit="1"/>
      <protection/>
    </xf>
    <xf numFmtId="0" fontId="3" fillId="32" borderId="11" xfId="0" applyFont="1" applyFill="1" applyBorder="1" applyAlignment="1" applyProtection="1">
      <alignment/>
      <protection/>
    </xf>
    <xf numFmtId="178" fontId="2" fillId="0" borderId="12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81" fontId="2" fillId="35" borderId="12" xfId="0" applyNumberFormat="1" applyFont="1" applyFill="1" applyBorder="1" applyAlignment="1" applyProtection="1">
      <alignment vertical="center" shrinkToFit="1"/>
      <protection/>
    </xf>
    <xf numFmtId="181" fontId="2" fillId="35" borderId="16" xfId="0" applyNumberFormat="1" applyFont="1" applyFill="1" applyBorder="1" applyAlignment="1" applyProtection="1">
      <alignment vertical="center" shrinkToFit="1"/>
      <protection/>
    </xf>
    <xf numFmtId="181" fontId="2" fillId="35" borderId="15" xfId="0" applyNumberFormat="1" applyFont="1" applyFill="1" applyBorder="1" applyAlignment="1" applyProtection="1">
      <alignment vertical="center" shrinkToFit="1"/>
      <protection/>
    </xf>
    <xf numFmtId="178" fontId="2" fillId="35" borderId="12" xfId="0" applyNumberFormat="1" applyFont="1" applyFill="1" applyBorder="1" applyAlignment="1" applyProtection="1">
      <alignment vertical="center" shrinkToFit="1"/>
      <protection/>
    </xf>
    <xf numFmtId="178" fontId="2" fillId="35" borderId="16" xfId="0" applyNumberFormat="1" applyFont="1" applyFill="1" applyBorder="1" applyAlignment="1" applyProtection="1">
      <alignment vertical="center" shrinkToFit="1"/>
      <protection/>
    </xf>
    <xf numFmtId="178" fontId="2" fillId="35" borderId="15" xfId="0" applyNumberFormat="1" applyFont="1" applyFill="1" applyBorder="1" applyAlignment="1" applyProtection="1">
      <alignment vertical="center" shrinkToFit="1"/>
      <protection/>
    </xf>
    <xf numFmtId="178" fontId="2" fillId="0" borderId="13" xfId="0" applyNumberFormat="1" applyFont="1" applyFill="1" applyBorder="1" applyAlignment="1" applyProtection="1">
      <alignment shrinkToFit="1"/>
      <protection locked="0"/>
    </xf>
    <xf numFmtId="178" fontId="2" fillId="0" borderId="18" xfId="0" applyNumberFormat="1" applyFont="1" applyFill="1" applyBorder="1" applyAlignment="1" applyProtection="1">
      <alignment shrinkToFit="1"/>
      <protection locked="0"/>
    </xf>
    <xf numFmtId="178" fontId="2" fillId="0" borderId="19" xfId="0" applyNumberFormat="1" applyFont="1" applyFill="1" applyBorder="1" applyAlignment="1" applyProtection="1">
      <alignment shrinkToFit="1"/>
      <protection locked="0"/>
    </xf>
    <xf numFmtId="178" fontId="2" fillId="0" borderId="14" xfId="0" applyNumberFormat="1" applyFont="1" applyFill="1" applyBorder="1" applyAlignment="1" applyProtection="1">
      <alignment shrinkToFit="1"/>
      <protection locked="0"/>
    </xf>
    <xf numFmtId="178" fontId="2" fillId="0" borderId="11" xfId="0" applyNumberFormat="1" applyFont="1" applyFill="1" applyBorder="1" applyAlignment="1" applyProtection="1">
      <alignment shrinkToFit="1"/>
      <protection locked="0"/>
    </xf>
    <xf numFmtId="178" fontId="2" fillId="0" borderId="20" xfId="0" applyNumberFormat="1" applyFont="1" applyFill="1" applyBorder="1" applyAlignment="1" applyProtection="1">
      <alignment shrinkToFit="1"/>
      <protection locked="0"/>
    </xf>
    <xf numFmtId="178" fontId="2" fillId="32" borderId="14" xfId="0" applyNumberFormat="1" applyFont="1" applyFill="1" applyBorder="1" applyAlignment="1" applyProtection="1">
      <alignment vertical="center" shrinkToFit="1"/>
      <protection/>
    </xf>
    <xf numFmtId="178" fontId="2" fillId="32" borderId="11" xfId="0" applyNumberFormat="1" applyFont="1" applyFill="1" applyBorder="1" applyAlignment="1" applyProtection="1">
      <alignment vertical="center" shrinkToFit="1"/>
      <protection/>
    </xf>
    <xf numFmtId="178" fontId="2" fillId="32" borderId="20" xfId="0" applyNumberFormat="1" applyFont="1" applyFill="1" applyBorder="1" applyAlignment="1" applyProtection="1">
      <alignment vertical="center" shrinkToFit="1"/>
      <protection/>
    </xf>
    <xf numFmtId="178" fontId="2" fillId="32" borderId="13" xfId="0" applyNumberFormat="1" applyFont="1" applyFill="1" applyBorder="1" applyAlignment="1" applyProtection="1">
      <alignment vertical="center" shrinkToFit="1"/>
      <protection/>
    </xf>
    <xf numFmtId="178" fontId="2" fillId="32" borderId="18" xfId="0" applyNumberFormat="1" applyFont="1" applyFill="1" applyBorder="1" applyAlignment="1" applyProtection="1">
      <alignment vertical="center" shrinkToFit="1"/>
      <protection/>
    </xf>
    <xf numFmtId="178" fontId="2" fillId="32" borderId="19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 locked="0"/>
    </xf>
    <xf numFmtId="0" fontId="5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183" fontId="4" fillId="32" borderId="0" xfId="0" applyNumberFormat="1" applyFont="1" applyFill="1" applyAlignment="1" applyProtection="1">
      <alignment horizontal="center" vertical="center" shrinkToFit="1"/>
      <protection/>
    </xf>
    <xf numFmtId="0" fontId="4" fillId="32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3" fillId="32" borderId="0" xfId="0" applyFont="1" applyFill="1" applyAlignment="1" applyProtection="1">
      <alignment horizontal="right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183" fontId="4" fillId="32" borderId="0" xfId="0" applyNumberFormat="1" applyFont="1" applyFill="1" applyAlignment="1" applyProtection="1">
      <alignment horizontal="left" vertical="center" shrinkToFit="1"/>
      <protection/>
    </xf>
    <xf numFmtId="0" fontId="2" fillId="32" borderId="0" xfId="0" applyFont="1" applyFill="1" applyAlignment="1" applyProtection="1">
      <alignment horizontal="right" vertical="center"/>
      <protection/>
    </xf>
    <xf numFmtId="49" fontId="3" fillId="32" borderId="0" xfId="0" applyNumberFormat="1" applyFont="1" applyFill="1" applyAlignment="1" applyProtection="1">
      <alignment horizontal="center" vertical="center"/>
      <protection/>
    </xf>
    <xf numFmtId="0" fontId="3" fillId="32" borderId="0" xfId="0" applyNumberFormat="1" applyFont="1" applyFill="1" applyAlignment="1" applyProtection="1">
      <alignment horizontal="center" vertical="center"/>
      <protection/>
    </xf>
    <xf numFmtId="182" fontId="3" fillId="32" borderId="0" xfId="0" applyNumberFormat="1" applyFont="1" applyFill="1" applyAlignment="1" applyProtection="1">
      <alignment vertical="center" shrinkToFit="1"/>
      <protection/>
    </xf>
    <xf numFmtId="0" fontId="7" fillId="32" borderId="0" xfId="0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7" fillId="32" borderId="0" xfId="0" applyFont="1" applyFill="1" applyAlignment="1" applyProtection="1">
      <alignment vertical="center"/>
      <protection/>
    </xf>
    <xf numFmtId="177" fontId="2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7" xfId="0" applyFont="1" applyFill="1" applyBorder="1" applyAlignment="1" applyProtection="1">
      <alignment shrinkToFit="1"/>
      <protection/>
    </xf>
    <xf numFmtId="0" fontId="2" fillId="32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6" fillId="32" borderId="18" xfId="0" applyFont="1" applyFill="1" applyBorder="1" applyAlignment="1" applyProtection="1">
      <alignment horizontal="distributed" vertical="center" shrinkToFit="1"/>
      <protection/>
    </xf>
    <xf numFmtId="0" fontId="4" fillId="3" borderId="12" xfId="0" applyFont="1" applyFill="1" applyBorder="1" applyAlignment="1" applyProtection="1">
      <alignment horizontal="center" vertical="center" shrinkToFit="1"/>
      <protection/>
    </xf>
    <xf numFmtId="0" fontId="4" fillId="3" borderId="16" xfId="0" applyFont="1" applyFill="1" applyBorder="1" applyAlignment="1" applyProtection="1">
      <alignment horizontal="center" vertical="center" shrinkToFit="1"/>
      <protection/>
    </xf>
    <xf numFmtId="0" fontId="4" fillId="3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32" borderId="16" xfId="0" applyFont="1" applyFill="1" applyBorder="1" applyAlignment="1" applyProtection="1">
      <alignment horizontal="center" vertical="center" shrinkToFit="1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2" fillId="32" borderId="11" xfId="0" applyFont="1" applyFill="1" applyBorder="1" applyAlignment="1" applyProtection="1">
      <alignment vertical="center" shrinkToFit="1"/>
      <protection/>
    </xf>
    <xf numFmtId="0" fontId="2" fillId="32" borderId="16" xfId="0" applyFont="1" applyFill="1" applyBorder="1" applyAlignment="1" applyProtection="1">
      <alignment vertical="center" shrinkToFit="1"/>
      <protection/>
    </xf>
    <xf numFmtId="0" fontId="2" fillId="32" borderId="16" xfId="0" applyFont="1" applyFill="1" applyBorder="1" applyAlignment="1" applyProtection="1">
      <alignment vertical="center"/>
      <protection/>
    </xf>
    <xf numFmtId="177" fontId="2" fillId="0" borderId="16" xfId="0" applyNumberFormat="1" applyFont="1" applyFill="1" applyBorder="1" applyAlignment="1" applyProtection="1">
      <alignment horizontal="left" vertical="center"/>
      <protection locked="0"/>
    </xf>
    <xf numFmtId="177" fontId="2" fillId="0" borderId="15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188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188" fontId="6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5" xfId="0" applyNumberFormat="1" applyFont="1" applyFill="1" applyBorder="1" applyAlignment="1" applyProtection="1">
      <alignment horizontal="left" vertical="center" shrinkToFit="1"/>
      <protection locked="0"/>
    </xf>
    <xf numFmtId="178" fontId="2" fillId="36" borderId="16" xfId="0" applyNumberFormat="1" applyFont="1" applyFill="1" applyBorder="1" applyAlignment="1" applyProtection="1">
      <alignment vertical="center" shrinkToFit="1"/>
      <protection locked="0"/>
    </xf>
    <xf numFmtId="0" fontId="6" fillId="32" borderId="18" xfId="0" applyFont="1" applyFill="1" applyBorder="1" applyAlignment="1" applyProtection="1">
      <alignment vertical="center" shrinkToFit="1"/>
      <protection locked="0"/>
    </xf>
    <xf numFmtId="178" fontId="2" fillId="0" borderId="13" xfId="0" applyNumberFormat="1" applyFont="1" applyFill="1" applyBorder="1" applyAlignment="1" applyProtection="1">
      <alignment shrinkToFit="1"/>
      <protection/>
    </xf>
    <xf numFmtId="178" fontId="2" fillId="0" borderId="18" xfId="0" applyNumberFormat="1" applyFont="1" applyFill="1" applyBorder="1" applyAlignment="1" applyProtection="1">
      <alignment shrinkToFit="1"/>
      <protection/>
    </xf>
    <xf numFmtId="178" fontId="2" fillId="0" borderId="19" xfId="0" applyNumberFormat="1" applyFont="1" applyFill="1" applyBorder="1" applyAlignment="1" applyProtection="1">
      <alignment shrinkToFit="1"/>
      <protection/>
    </xf>
    <xf numFmtId="178" fontId="2" fillId="0" borderId="14" xfId="0" applyNumberFormat="1" applyFont="1" applyFill="1" applyBorder="1" applyAlignment="1" applyProtection="1">
      <alignment shrinkToFit="1"/>
      <protection/>
    </xf>
    <xf numFmtId="178" fontId="2" fillId="0" borderId="11" xfId="0" applyNumberFormat="1" applyFont="1" applyFill="1" applyBorder="1" applyAlignment="1" applyProtection="1">
      <alignment shrinkToFit="1"/>
      <protection/>
    </xf>
    <xf numFmtId="178" fontId="2" fillId="0" borderId="20" xfId="0" applyNumberFormat="1" applyFont="1" applyFill="1" applyBorder="1" applyAlignment="1" applyProtection="1">
      <alignment shrinkToFit="1"/>
      <protection/>
    </xf>
    <xf numFmtId="0" fontId="0" fillId="0" borderId="14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20" xfId="0" applyBorder="1" applyAlignment="1">
      <alignment shrinkToFit="1"/>
    </xf>
    <xf numFmtId="187" fontId="6" fillId="0" borderId="18" xfId="0" applyNumberFormat="1" applyFont="1" applyFill="1" applyBorder="1" applyAlignment="1" applyProtection="1">
      <alignment vertical="center" shrinkToFit="1"/>
      <protection locked="0"/>
    </xf>
    <xf numFmtId="178" fontId="2" fillId="0" borderId="10" xfId="0" applyNumberFormat="1" applyFont="1" applyFill="1" applyBorder="1" applyAlignment="1" applyProtection="1">
      <alignment shrinkToFit="1"/>
      <protection locked="0"/>
    </xf>
    <xf numFmtId="178" fontId="2" fillId="0" borderId="0" xfId="0" applyNumberFormat="1" applyFont="1" applyFill="1" applyBorder="1" applyAlignment="1" applyProtection="1">
      <alignment shrinkToFit="1"/>
      <protection locked="0"/>
    </xf>
    <xf numFmtId="178" fontId="2" fillId="0" borderId="17" xfId="0" applyNumberFormat="1" applyFont="1" applyFill="1" applyBorder="1" applyAlignment="1" applyProtection="1">
      <alignment shrinkToFit="1"/>
      <protection locked="0"/>
    </xf>
    <xf numFmtId="0" fontId="0" fillId="32" borderId="14" xfId="0" applyFill="1" applyBorder="1" applyAlignment="1" applyProtection="1">
      <alignment shrinkToFit="1"/>
      <protection/>
    </xf>
    <xf numFmtId="0" fontId="0" fillId="32" borderId="11" xfId="0" applyFill="1" applyBorder="1" applyAlignment="1" applyProtection="1">
      <alignment shrinkToFit="1"/>
      <protection/>
    </xf>
    <xf numFmtId="0" fontId="0" fillId="32" borderId="20" xfId="0" applyFill="1" applyBorder="1" applyAlignment="1" applyProtection="1">
      <alignment shrinkToFit="1"/>
      <protection/>
    </xf>
    <xf numFmtId="181" fontId="2" fillId="32" borderId="12" xfId="0" applyNumberFormat="1" applyFont="1" applyFill="1" applyBorder="1" applyAlignment="1" applyProtection="1">
      <alignment shrinkToFit="1"/>
      <protection/>
    </xf>
    <xf numFmtId="181" fontId="2" fillId="32" borderId="16" xfId="0" applyNumberFormat="1" applyFont="1" applyFill="1" applyBorder="1" applyAlignment="1" applyProtection="1">
      <alignment shrinkToFit="1"/>
      <protection/>
    </xf>
    <xf numFmtId="181" fontId="2" fillId="32" borderId="15" xfId="0" applyNumberFormat="1" applyFont="1" applyFill="1" applyBorder="1" applyAlignment="1" applyProtection="1">
      <alignment shrinkToFit="1"/>
      <protection/>
    </xf>
    <xf numFmtId="187" fontId="6" fillId="32" borderId="0" xfId="0" applyNumberFormat="1" applyFont="1" applyFill="1" applyBorder="1" applyAlignment="1" applyProtection="1">
      <alignment horizontal="distributed" vertical="center" shrinkToFit="1"/>
      <protection/>
    </xf>
    <xf numFmtId="0" fontId="0" fillId="0" borderId="0" xfId="0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28575</xdr:rowOff>
    </xdr:from>
    <xdr:to>
      <xdr:col>51</xdr:col>
      <xdr:colOff>95250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304925" y="24765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75</xdr:row>
      <xdr:rowOff>171450</xdr:rowOff>
    </xdr:from>
    <xdr:to>
      <xdr:col>37</xdr:col>
      <xdr:colOff>47625</xdr:colOff>
      <xdr:row>75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23925" y="133064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7"/>
  <sheetViews>
    <sheetView tabSelected="1" zoomScalePageLayoutView="0" workbookViewId="0" topLeftCell="B1">
      <selection activeCell="BN51" sqref="BN51"/>
    </sheetView>
  </sheetViews>
  <sheetFormatPr defaultColWidth="9.00390625" defaultRowHeight="13.5"/>
  <cols>
    <col min="1" max="1" width="2.00390625" style="1" customWidth="1"/>
    <col min="2" max="2" width="3.125" style="1" customWidth="1"/>
    <col min="3" max="3" width="2.375" style="1" customWidth="1"/>
    <col min="4" max="5" width="1.00390625" style="1" customWidth="1"/>
    <col min="6" max="6" width="3.00390625" style="1" customWidth="1"/>
    <col min="7" max="7" width="3.125" style="1" bestFit="1" customWidth="1"/>
    <col min="8" max="8" width="2.375" style="1" customWidth="1"/>
    <col min="9" max="9" width="2.625" style="1" customWidth="1"/>
    <col min="10" max="14" width="2.375" style="1" customWidth="1"/>
    <col min="15" max="44" width="2.125" style="1" customWidth="1"/>
    <col min="45" max="45" width="1.12109375" style="1" customWidth="1"/>
    <col min="46" max="46" width="2.125" style="1" customWidth="1"/>
    <col min="47" max="48" width="2.375" style="1" customWidth="1"/>
    <col min="49" max="49" width="3.375" style="1" customWidth="1"/>
    <col min="50" max="65" width="2.375" style="1" customWidth="1"/>
    <col min="66" max="16384" width="9.00390625" style="1" customWidth="1"/>
  </cols>
  <sheetData>
    <row r="1" spans="1:55" s="6" customFormat="1" ht="17.25">
      <c r="A1" s="1"/>
      <c r="B1" s="176" t="s">
        <v>87</v>
      </c>
      <c r="C1" s="176"/>
      <c r="D1" s="176"/>
      <c r="E1" s="7"/>
      <c r="F1" s="8">
        <v>2</v>
      </c>
      <c r="G1" s="7" t="s">
        <v>47</v>
      </c>
      <c r="H1" s="189" t="s">
        <v>45</v>
      </c>
      <c r="I1" s="189"/>
      <c r="J1" s="189"/>
      <c r="K1" s="53"/>
      <c r="L1" s="190" t="s">
        <v>104</v>
      </c>
      <c r="M1" s="190"/>
      <c r="N1" s="190"/>
      <c r="O1" s="191" t="s">
        <v>49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</row>
    <row r="3" spans="6:55" s="2" customFormat="1" ht="15" customHeight="1">
      <c r="F3" s="4"/>
      <c r="G3" s="4"/>
      <c r="H3" s="181" t="s">
        <v>45</v>
      </c>
      <c r="I3" s="181"/>
      <c r="J3" s="181"/>
      <c r="K3" s="4"/>
      <c r="L3" s="186" t="s">
        <v>104</v>
      </c>
      <c r="M3" s="187"/>
      <c r="N3" s="182" t="s">
        <v>46</v>
      </c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</row>
    <row r="4" spans="15:36" s="2" customFormat="1" ht="14.25">
      <c r="O4" s="182" t="s">
        <v>38</v>
      </c>
      <c r="P4" s="182"/>
      <c r="Q4" s="182"/>
      <c r="R4" s="182"/>
      <c r="S4" s="182"/>
      <c r="T4" s="182"/>
      <c r="U4" s="188">
        <v>1128923</v>
      </c>
      <c r="V4" s="188"/>
      <c r="W4" s="188"/>
      <c r="X4" s="188"/>
      <c r="Y4" s="188"/>
      <c r="Z4" s="188"/>
      <c r="AA4" s="188"/>
      <c r="AB4" s="188"/>
      <c r="AC4" s="188"/>
      <c r="AD4" s="40"/>
      <c r="AE4" s="40"/>
      <c r="AF4" s="1" t="s">
        <v>40</v>
      </c>
      <c r="AG4" s="1"/>
      <c r="AH4" s="1"/>
      <c r="AI4" s="1"/>
      <c r="AJ4" s="1"/>
    </row>
    <row r="5" spans="15:36" s="2" customFormat="1" ht="14.25">
      <c r="O5" s="182" t="s">
        <v>37</v>
      </c>
      <c r="P5" s="182"/>
      <c r="Q5" s="182"/>
      <c r="R5" s="182"/>
      <c r="S5" s="182"/>
      <c r="T5" s="182"/>
      <c r="U5" s="188">
        <f>U73</f>
        <v>989063</v>
      </c>
      <c r="V5" s="188"/>
      <c r="W5" s="188"/>
      <c r="X5" s="188"/>
      <c r="Y5" s="188"/>
      <c r="Z5" s="188"/>
      <c r="AA5" s="188"/>
      <c r="AB5" s="188"/>
      <c r="AC5" s="188"/>
      <c r="AD5" s="40"/>
      <c r="AE5" s="40"/>
      <c r="AF5" s="1" t="s">
        <v>41</v>
      </c>
      <c r="AG5" s="1"/>
      <c r="AH5" s="1"/>
      <c r="AI5" s="1"/>
      <c r="AJ5" s="1"/>
    </row>
    <row r="6" spans="15:36" s="2" customFormat="1" ht="14.25">
      <c r="O6" s="182" t="s">
        <v>39</v>
      </c>
      <c r="P6" s="182"/>
      <c r="Q6" s="182"/>
      <c r="R6" s="182"/>
      <c r="S6" s="182"/>
      <c r="T6" s="182"/>
      <c r="U6" s="188">
        <f>U4-U5</f>
        <v>139860</v>
      </c>
      <c r="V6" s="188"/>
      <c r="W6" s="188"/>
      <c r="X6" s="188"/>
      <c r="Y6" s="188"/>
      <c r="Z6" s="188"/>
      <c r="AA6" s="188"/>
      <c r="AB6" s="188"/>
      <c r="AC6" s="188"/>
      <c r="AD6" s="40"/>
      <c r="AE6" s="40"/>
      <c r="AF6" s="1" t="s">
        <v>42</v>
      </c>
      <c r="AG6" s="1"/>
      <c r="AH6" s="1"/>
      <c r="AI6" s="1"/>
      <c r="AJ6" s="1"/>
    </row>
    <row r="7" s="2" customFormat="1" ht="8.25" customHeight="1"/>
    <row r="8" spans="9:55" s="2" customFormat="1" ht="14.25">
      <c r="I8" s="4"/>
      <c r="J8" s="4"/>
      <c r="K8" s="4"/>
      <c r="L8" s="181" t="s">
        <v>45</v>
      </c>
      <c r="M8" s="181"/>
      <c r="N8" s="181"/>
      <c r="O8" s="186" t="str">
        <f>L1</f>
        <v>27</v>
      </c>
      <c r="P8" s="187"/>
      <c r="Q8" s="54"/>
      <c r="R8" s="182" t="s">
        <v>48</v>
      </c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</row>
    <row r="9" spans="2:54" s="9" customFormat="1" ht="14.25">
      <c r="B9" s="153" t="s">
        <v>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BB9" s="10" t="s">
        <v>58</v>
      </c>
    </row>
    <row r="10" spans="2:54" ht="16.5" customHeight="1">
      <c r="B10" s="76" t="s">
        <v>1</v>
      </c>
      <c r="C10" s="77"/>
      <c r="D10" s="77"/>
      <c r="E10" s="77"/>
      <c r="F10" s="77"/>
      <c r="G10" s="77"/>
      <c r="H10" s="76" t="s">
        <v>2</v>
      </c>
      <c r="I10" s="77"/>
      <c r="J10" s="77"/>
      <c r="K10" s="77"/>
      <c r="L10" s="77"/>
      <c r="M10" s="77"/>
      <c r="N10" s="78"/>
      <c r="O10" s="76" t="s">
        <v>35</v>
      </c>
      <c r="P10" s="77"/>
      <c r="Q10" s="77"/>
      <c r="R10" s="77"/>
      <c r="S10" s="77"/>
      <c r="T10" s="78"/>
      <c r="U10" s="76" t="s">
        <v>36</v>
      </c>
      <c r="V10" s="77"/>
      <c r="W10" s="77"/>
      <c r="X10" s="77"/>
      <c r="Y10" s="77"/>
      <c r="Z10" s="78"/>
      <c r="AA10" s="76" t="s">
        <v>3</v>
      </c>
      <c r="AB10" s="77"/>
      <c r="AC10" s="77"/>
      <c r="AD10" s="77"/>
      <c r="AE10" s="77"/>
      <c r="AF10" s="78"/>
      <c r="AG10" s="76" t="s">
        <v>59</v>
      </c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</row>
    <row r="11" spans="2:54" s="12" customFormat="1" ht="15" customHeight="1">
      <c r="B11" s="24">
        <v>1</v>
      </c>
      <c r="C11" s="105" t="s">
        <v>10</v>
      </c>
      <c r="D11" s="105"/>
      <c r="E11" s="105"/>
      <c r="F11" s="105"/>
      <c r="G11" s="106"/>
      <c r="H11" s="25"/>
      <c r="I11" s="23"/>
      <c r="J11" s="23"/>
      <c r="K11" s="23"/>
      <c r="L11" s="23"/>
      <c r="M11" s="23"/>
      <c r="N11" s="22"/>
      <c r="O11" s="96">
        <f>O12</f>
        <v>240000</v>
      </c>
      <c r="P11" s="97"/>
      <c r="Q11" s="97"/>
      <c r="R11" s="97"/>
      <c r="S11" s="97"/>
      <c r="T11" s="98"/>
      <c r="U11" s="90">
        <f>U12</f>
        <v>252000</v>
      </c>
      <c r="V11" s="91"/>
      <c r="W11" s="91"/>
      <c r="X11" s="91"/>
      <c r="Y11" s="91"/>
      <c r="Z11" s="92"/>
      <c r="AA11" s="90">
        <f aca="true" t="shared" si="0" ref="AA11:AA20">U11-O11</f>
        <v>12000</v>
      </c>
      <c r="AB11" s="91"/>
      <c r="AC11" s="91"/>
      <c r="AD11" s="91"/>
      <c r="AE11" s="91"/>
      <c r="AF11" s="92"/>
      <c r="AG11" s="18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2"/>
    </row>
    <row r="12" spans="2:54" s="12" customFormat="1" ht="15" customHeight="1">
      <c r="B12" s="26"/>
      <c r="C12" s="128"/>
      <c r="D12" s="128"/>
      <c r="E12" s="128"/>
      <c r="F12" s="128"/>
      <c r="G12" s="129"/>
      <c r="H12" s="25">
        <v>1</v>
      </c>
      <c r="I12" s="99" t="s">
        <v>13</v>
      </c>
      <c r="J12" s="99"/>
      <c r="K12" s="99"/>
      <c r="L12" s="99"/>
      <c r="M12" s="99"/>
      <c r="N12" s="100"/>
      <c r="O12" s="96">
        <v>240000</v>
      </c>
      <c r="P12" s="97"/>
      <c r="Q12" s="97"/>
      <c r="R12" s="97"/>
      <c r="S12" s="97"/>
      <c r="T12" s="98"/>
      <c r="U12" s="90">
        <f>AK12*AR12</f>
        <v>252000</v>
      </c>
      <c r="V12" s="91"/>
      <c r="W12" s="91"/>
      <c r="X12" s="91"/>
      <c r="Y12" s="91"/>
      <c r="Z12" s="92"/>
      <c r="AA12" s="90">
        <f t="shared" si="0"/>
        <v>12000</v>
      </c>
      <c r="AB12" s="91"/>
      <c r="AC12" s="91"/>
      <c r="AD12" s="91"/>
      <c r="AE12" s="91"/>
      <c r="AF12" s="92"/>
      <c r="AG12" s="14"/>
      <c r="AH12" s="127" t="s">
        <v>70</v>
      </c>
      <c r="AI12" s="127"/>
      <c r="AJ12" s="127"/>
      <c r="AK12" s="217">
        <v>6000</v>
      </c>
      <c r="AL12" s="217"/>
      <c r="AM12" s="217"/>
      <c r="AN12" s="217"/>
      <c r="AO12" s="205" t="s">
        <v>5</v>
      </c>
      <c r="AP12" s="205"/>
      <c r="AQ12" s="50"/>
      <c r="AR12" s="204">
        <v>42</v>
      </c>
      <c r="AS12" s="204"/>
      <c r="AT12" s="209" t="s">
        <v>6</v>
      </c>
      <c r="AU12" s="209"/>
      <c r="AV12" s="192">
        <v>40</v>
      </c>
      <c r="AW12" s="192"/>
      <c r="AX12" s="192"/>
      <c r="AY12" s="192"/>
      <c r="AZ12" s="192"/>
      <c r="BA12" s="192"/>
      <c r="BB12" s="216"/>
    </row>
    <row r="13" spans="2:54" s="12" customFormat="1" ht="15" customHeight="1">
      <c r="B13" s="24">
        <v>2</v>
      </c>
      <c r="C13" s="105" t="s">
        <v>11</v>
      </c>
      <c r="D13" s="105"/>
      <c r="E13" s="105"/>
      <c r="F13" s="105"/>
      <c r="G13" s="106"/>
      <c r="H13" s="25"/>
      <c r="I13" s="103"/>
      <c r="J13" s="103"/>
      <c r="K13" s="103"/>
      <c r="L13" s="103"/>
      <c r="M13" s="103"/>
      <c r="N13" s="104"/>
      <c r="O13" s="96">
        <f>SUM(O14:O16)</f>
        <v>749000</v>
      </c>
      <c r="P13" s="97"/>
      <c r="Q13" s="97"/>
      <c r="R13" s="97"/>
      <c r="S13" s="97"/>
      <c r="T13" s="98"/>
      <c r="U13" s="90">
        <f>SUM(U14:Z16)</f>
        <v>721000</v>
      </c>
      <c r="V13" s="91"/>
      <c r="W13" s="91"/>
      <c r="X13" s="91"/>
      <c r="Y13" s="91"/>
      <c r="Z13" s="92"/>
      <c r="AA13" s="90">
        <f t="shared" si="0"/>
        <v>-28000</v>
      </c>
      <c r="AB13" s="91"/>
      <c r="AC13" s="91"/>
      <c r="AD13" s="91"/>
      <c r="AE13" s="91"/>
      <c r="AF13" s="92"/>
      <c r="AG13" s="18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2"/>
    </row>
    <row r="14" spans="2:54" s="12" customFormat="1" ht="15" customHeight="1">
      <c r="B14" s="27"/>
      <c r="C14" s="132"/>
      <c r="D14" s="132"/>
      <c r="E14" s="132"/>
      <c r="F14" s="132"/>
      <c r="G14" s="133"/>
      <c r="H14" s="25">
        <v>1</v>
      </c>
      <c r="I14" s="99" t="s">
        <v>15</v>
      </c>
      <c r="J14" s="99"/>
      <c r="K14" s="99"/>
      <c r="L14" s="99"/>
      <c r="M14" s="99"/>
      <c r="N14" s="100"/>
      <c r="O14" s="96">
        <v>224000</v>
      </c>
      <c r="P14" s="97"/>
      <c r="Q14" s="97"/>
      <c r="R14" s="97"/>
      <c r="S14" s="97"/>
      <c r="T14" s="98"/>
      <c r="U14" s="90">
        <f>AK14*AR14</f>
        <v>210000</v>
      </c>
      <c r="V14" s="91"/>
      <c r="W14" s="91"/>
      <c r="X14" s="91"/>
      <c r="Y14" s="91"/>
      <c r="Z14" s="92"/>
      <c r="AA14" s="90">
        <f t="shared" si="0"/>
        <v>-14000</v>
      </c>
      <c r="AB14" s="91"/>
      <c r="AC14" s="91"/>
      <c r="AD14" s="91"/>
      <c r="AE14" s="91"/>
      <c r="AF14" s="92"/>
      <c r="AG14" s="14"/>
      <c r="AH14" s="127" t="s">
        <v>70</v>
      </c>
      <c r="AI14" s="127"/>
      <c r="AJ14" s="127"/>
      <c r="AK14" s="203">
        <v>7000</v>
      </c>
      <c r="AL14" s="203"/>
      <c r="AM14" s="203"/>
      <c r="AN14" s="203"/>
      <c r="AO14" s="206" t="s">
        <v>5</v>
      </c>
      <c r="AP14" s="206"/>
      <c r="AQ14" s="46"/>
      <c r="AR14" s="126">
        <v>30</v>
      </c>
      <c r="AS14" s="126"/>
      <c r="AT14" s="210" t="s">
        <v>6</v>
      </c>
      <c r="AU14" s="210"/>
      <c r="AV14" s="192">
        <v>32</v>
      </c>
      <c r="AW14" s="192"/>
      <c r="AX14" s="192"/>
      <c r="AY14" s="211"/>
      <c r="AZ14" s="211"/>
      <c r="BA14" s="211"/>
      <c r="BB14" s="212"/>
    </row>
    <row r="15" spans="2:54" s="12" customFormat="1" ht="15" customHeight="1">
      <c r="B15" s="27"/>
      <c r="C15" s="132"/>
      <c r="D15" s="132"/>
      <c r="E15" s="132"/>
      <c r="F15" s="132"/>
      <c r="G15" s="133"/>
      <c r="H15" s="25">
        <v>2</v>
      </c>
      <c r="I15" s="99" t="s">
        <v>16</v>
      </c>
      <c r="J15" s="99"/>
      <c r="K15" s="99"/>
      <c r="L15" s="99"/>
      <c r="M15" s="99"/>
      <c r="N15" s="100"/>
      <c r="O15" s="96">
        <v>245000</v>
      </c>
      <c r="P15" s="97"/>
      <c r="Q15" s="97"/>
      <c r="R15" s="97"/>
      <c r="S15" s="97"/>
      <c r="T15" s="98"/>
      <c r="U15" s="90">
        <f>AK15*AR15</f>
        <v>231000</v>
      </c>
      <c r="V15" s="91"/>
      <c r="W15" s="91"/>
      <c r="X15" s="91"/>
      <c r="Y15" s="91"/>
      <c r="Z15" s="92"/>
      <c r="AA15" s="90">
        <f t="shared" si="0"/>
        <v>-14000</v>
      </c>
      <c r="AB15" s="91"/>
      <c r="AC15" s="91"/>
      <c r="AD15" s="91"/>
      <c r="AE15" s="91"/>
      <c r="AF15" s="92"/>
      <c r="AG15" s="14"/>
      <c r="AH15" s="127" t="s">
        <v>70</v>
      </c>
      <c r="AI15" s="127"/>
      <c r="AJ15" s="127"/>
      <c r="AK15" s="203">
        <v>7000</v>
      </c>
      <c r="AL15" s="203"/>
      <c r="AM15" s="203"/>
      <c r="AN15" s="203"/>
      <c r="AO15" s="206" t="s">
        <v>5</v>
      </c>
      <c r="AP15" s="206"/>
      <c r="AQ15" s="46"/>
      <c r="AR15" s="126">
        <v>33</v>
      </c>
      <c r="AS15" s="126"/>
      <c r="AT15" s="210" t="s">
        <v>6</v>
      </c>
      <c r="AU15" s="210"/>
      <c r="AV15" s="192">
        <v>35</v>
      </c>
      <c r="AW15" s="192"/>
      <c r="AX15" s="192"/>
      <c r="AY15" s="211"/>
      <c r="AZ15" s="211"/>
      <c r="BA15" s="211"/>
      <c r="BB15" s="212"/>
    </row>
    <row r="16" spans="2:54" s="12" customFormat="1" ht="15" customHeight="1">
      <c r="B16" s="26"/>
      <c r="C16" s="128"/>
      <c r="D16" s="128"/>
      <c r="E16" s="128"/>
      <c r="F16" s="128"/>
      <c r="G16" s="129"/>
      <c r="H16" s="25">
        <v>3</v>
      </c>
      <c r="I16" s="99" t="s">
        <v>17</v>
      </c>
      <c r="J16" s="99"/>
      <c r="K16" s="99"/>
      <c r="L16" s="99"/>
      <c r="M16" s="99"/>
      <c r="N16" s="100"/>
      <c r="O16" s="96">
        <v>280000</v>
      </c>
      <c r="P16" s="97"/>
      <c r="Q16" s="97"/>
      <c r="R16" s="97"/>
      <c r="S16" s="97"/>
      <c r="T16" s="98"/>
      <c r="U16" s="90">
        <f>AK16*AR16</f>
        <v>280000</v>
      </c>
      <c r="V16" s="91"/>
      <c r="W16" s="91"/>
      <c r="X16" s="91"/>
      <c r="Y16" s="91"/>
      <c r="Z16" s="92"/>
      <c r="AA16" s="90">
        <f t="shared" si="0"/>
        <v>0</v>
      </c>
      <c r="AB16" s="91"/>
      <c r="AC16" s="91"/>
      <c r="AD16" s="91"/>
      <c r="AE16" s="91"/>
      <c r="AF16" s="92"/>
      <c r="AG16" s="14"/>
      <c r="AH16" s="127" t="s">
        <v>70</v>
      </c>
      <c r="AI16" s="127"/>
      <c r="AJ16" s="127"/>
      <c r="AK16" s="203">
        <v>7000</v>
      </c>
      <c r="AL16" s="203"/>
      <c r="AM16" s="203"/>
      <c r="AN16" s="203"/>
      <c r="AO16" s="206" t="s">
        <v>5</v>
      </c>
      <c r="AP16" s="206"/>
      <c r="AQ16" s="46"/>
      <c r="AR16" s="126">
        <v>40</v>
      </c>
      <c r="AS16" s="126"/>
      <c r="AT16" s="210" t="s">
        <v>6</v>
      </c>
      <c r="AU16" s="210"/>
      <c r="AV16" s="192">
        <v>40</v>
      </c>
      <c r="AW16" s="192"/>
      <c r="AX16" s="192"/>
      <c r="AY16" s="211"/>
      <c r="AZ16" s="211"/>
      <c r="BA16" s="211"/>
      <c r="BB16" s="212"/>
    </row>
    <row r="17" spans="2:54" s="12" customFormat="1" ht="15" customHeight="1">
      <c r="B17" s="24">
        <v>3</v>
      </c>
      <c r="C17" s="105" t="s">
        <v>0</v>
      </c>
      <c r="D17" s="105"/>
      <c r="E17" s="105"/>
      <c r="F17" s="105"/>
      <c r="G17" s="106"/>
      <c r="H17" s="25"/>
      <c r="I17" s="103"/>
      <c r="J17" s="103"/>
      <c r="K17" s="103"/>
      <c r="L17" s="103"/>
      <c r="M17" s="103"/>
      <c r="N17" s="104"/>
      <c r="O17" s="96">
        <f>O18</f>
        <v>155923</v>
      </c>
      <c r="P17" s="97"/>
      <c r="Q17" s="97"/>
      <c r="R17" s="97"/>
      <c r="S17" s="97"/>
      <c r="T17" s="98"/>
      <c r="U17" s="90">
        <f>U18</f>
        <v>155923</v>
      </c>
      <c r="V17" s="91"/>
      <c r="W17" s="91"/>
      <c r="X17" s="91"/>
      <c r="Y17" s="91"/>
      <c r="Z17" s="92"/>
      <c r="AA17" s="90">
        <f t="shared" si="0"/>
        <v>0</v>
      </c>
      <c r="AB17" s="91"/>
      <c r="AC17" s="91"/>
      <c r="AD17" s="91"/>
      <c r="AE17" s="91"/>
      <c r="AF17" s="92"/>
      <c r="AG17" s="18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2"/>
    </row>
    <row r="18" spans="2:54" s="12" customFormat="1" ht="15" customHeight="1">
      <c r="B18" s="26"/>
      <c r="C18" s="128"/>
      <c r="D18" s="128"/>
      <c r="E18" s="128"/>
      <c r="F18" s="128"/>
      <c r="G18" s="129"/>
      <c r="H18" s="25">
        <v>1</v>
      </c>
      <c r="I18" s="99" t="s">
        <v>0</v>
      </c>
      <c r="J18" s="99"/>
      <c r="K18" s="99"/>
      <c r="L18" s="99"/>
      <c r="M18" s="99"/>
      <c r="N18" s="100"/>
      <c r="O18" s="93">
        <v>155923</v>
      </c>
      <c r="P18" s="94"/>
      <c r="Q18" s="94"/>
      <c r="R18" s="94"/>
      <c r="S18" s="94"/>
      <c r="T18" s="95"/>
      <c r="U18" s="154">
        <v>155923</v>
      </c>
      <c r="V18" s="155"/>
      <c r="W18" s="155"/>
      <c r="X18" s="155"/>
      <c r="Y18" s="155"/>
      <c r="Z18" s="156"/>
      <c r="AA18" s="90">
        <f t="shared" si="0"/>
        <v>0</v>
      </c>
      <c r="AB18" s="91"/>
      <c r="AC18" s="91"/>
      <c r="AD18" s="91"/>
      <c r="AE18" s="91"/>
      <c r="AF18" s="92"/>
      <c r="AG18" s="18"/>
      <c r="AH18" s="201" t="s">
        <v>101</v>
      </c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2"/>
    </row>
    <row r="19" spans="2:54" s="12" customFormat="1" ht="15" customHeight="1">
      <c r="B19" s="24">
        <v>4</v>
      </c>
      <c r="C19" s="105" t="s">
        <v>12</v>
      </c>
      <c r="D19" s="105"/>
      <c r="E19" s="105"/>
      <c r="F19" s="105"/>
      <c r="G19" s="106"/>
      <c r="H19" s="25"/>
      <c r="I19" s="103"/>
      <c r="J19" s="103"/>
      <c r="K19" s="103"/>
      <c r="L19" s="103"/>
      <c r="M19" s="103"/>
      <c r="N19" s="104"/>
      <c r="O19" s="96">
        <v>100</v>
      </c>
      <c r="P19" s="97"/>
      <c r="Q19" s="97"/>
      <c r="R19" s="97"/>
      <c r="S19" s="97"/>
      <c r="T19" s="98"/>
      <c r="U19" s="90">
        <f>U20</f>
        <v>0</v>
      </c>
      <c r="V19" s="91"/>
      <c r="W19" s="91"/>
      <c r="X19" s="91"/>
      <c r="Y19" s="91"/>
      <c r="Z19" s="92"/>
      <c r="AA19" s="90">
        <f t="shared" si="0"/>
        <v>-100</v>
      </c>
      <c r="AB19" s="91"/>
      <c r="AC19" s="91"/>
      <c r="AD19" s="91"/>
      <c r="AE19" s="91"/>
      <c r="AF19" s="92"/>
      <c r="AG19" s="18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2"/>
    </row>
    <row r="20" spans="2:54" s="12" customFormat="1" ht="15" customHeight="1">
      <c r="B20" s="26"/>
      <c r="C20" s="128"/>
      <c r="D20" s="128"/>
      <c r="E20" s="128"/>
      <c r="F20" s="128"/>
      <c r="G20" s="129"/>
      <c r="H20" s="25">
        <v>1</v>
      </c>
      <c r="I20" s="99" t="s">
        <v>18</v>
      </c>
      <c r="J20" s="99"/>
      <c r="K20" s="99"/>
      <c r="L20" s="99"/>
      <c r="M20" s="99"/>
      <c r="N20" s="100"/>
      <c r="O20" s="93">
        <v>100</v>
      </c>
      <c r="P20" s="94"/>
      <c r="Q20" s="94"/>
      <c r="R20" s="94"/>
      <c r="S20" s="94"/>
      <c r="T20" s="95"/>
      <c r="U20" s="154">
        <v>0</v>
      </c>
      <c r="V20" s="155"/>
      <c r="W20" s="155"/>
      <c r="X20" s="155"/>
      <c r="Y20" s="155"/>
      <c r="Z20" s="156"/>
      <c r="AA20" s="90">
        <f t="shared" si="0"/>
        <v>-100</v>
      </c>
      <c r="AB20" s="91"/>
      <c r="AC20" s="91"/>
      <c r="AD20" s="91"/>
      <c r="AE20" s="91"/>
      <c r="AF20" s="92"/>
      <c r="AG20" s="18"/>
      <c r="AH20" s="201" t="s">
        <v>71</v>
      </c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2"/>
    </row>
    <row r="21" spans="2:54" s="12" customFormat="1" ht="15" customHeight="1">
      <c r="B21" s="150" t="s">
        <v>4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07">
        <f>O11+O13+O17+O19</f>
        <v>1145023</v>
      </c>
      <c r="P21" s="108"/>
      <c r="Q21" s="108"/>
      <c r="R21" s="108"/>
      <c r="S21" s="108"/>
      <c r="T21" s="109"/>
      <c r="U21" s="107">
        <f>U11+U13+U17+U19</f>
        <v>1128923</v>
      </c>
      <c r="V21" s="108"/>
      <c r="W21" s="108"/>
      <c r="X21" s="108"/>
      <c r="Y21" s="108"/>
      <c r="Z21" s="109"/>
      <c r="AA21" s="107">
        <f>AA11+AA13+AA17+AA19</f>
        <v>-16100</v>
      </c>
      <c r="AB21" s="108"/>
      <c r="AC21" s="108"/>
      <c r="AD21" s="108"/>
      <c r="AE21" s="108"/>
      <c r="AF21" s="109"/>
      <c r="AG21" s="18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2"/>
    </row>
    <row r="23" spans="2:54" s="9" customFormat="1" ht="14.25">
      <c r="B23" s="153" t="s">
        <v>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BB23" s="10" t="s">
        <v>58</v>
      </c>
    </row>
    <row r="24" spans="2:54" ht="13.5">
      <c r="B24" s="76" t="s">
        <v>1</v>
      </c>
      <c r="C24" s="77"/>
      <c r="D24" s="77"/>
      <c r="E24" s="77"/>
      <c r="F24" s="77"/>
      <c r="G24" s="78"/>
      <c r="H24" s="76" t="s">
        <v>2</v>
      </c>
      <c r="I24" s="77"/>
      <c r="J24" s="77"/>
      <c r="K24" s="77"/>
      <c r="L24" s="77"/>
      <c r="M24" s="77"/>
      <c r="N24" s="78"/>
      <c r="O24" s="76" t="s">
        <v>35</v>
      </c>
      <c r="P24" s="77"/>
      <c r="Q24" s="77"/>
      <c r="R24" s="77"/>
      <c r="S24" s="77"/>
      <c r="T24" s="78"/>
      <c r="U24" s="76" t="s">
        <v>43</v>
      </c>
      <c r="V24" s="77"/>
      <c r="W24" s="77"/>
      <c r="X24" s="77"/>
      <c r="Y24" s="77"/>
      <c r="Z24" s="78"/>
      <c r="AA24" s="76" t="s">
        <v>3</v>
      </c>
      <c r="AB24" s="77"/>
      <c r="AC24" s="77"/>
      <c r="AD24" s="77"/>
      <c r="AE24" s="77"/>
      <c r="AF24" s="78"/>
      <c r="AG24" s="76" t="s">
        <v>9</v>
      </c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8"/>
    </row>
    <row r="25" spans="2:54" ht="13.5">
      <c r="B25" s="24">
        <v>1</v>
      </c>
      <c r="C25" s="105" t="s">
        <v>19</v>
      </c>
      <c r="D25" s="105"/>
      <c r="E25" s="105"/>
      <c r="F25" s="105"/>
      <c r="G25" s="106"/>
      <c r="H25" s="25"/>
      <c r="I25" s="103"/>
      <c r="J25" s="103"/>
      <c r="K25" s="103"/>
      <c r="L25" s="103"/>
      <c r="M25" s="103"/>
      <c r="N25" s="104"/>
      <c r="O25" s="157">
        <f>SUM(O26:O34)</f>
        <v>500000</v>
      </c>
      <c r="P25" s="158"/>
      <c r="Q25" s="158"/>
      <c r="R25" s="158"/>
      <c r="S25" s="158"/>
      <c r="T25" s="159"/>
      <c r="U25" s="160">
        <f>SUM(U26:U34)</f>
        <v>393169</v>
      </c>
      <c r="V25" s="161"/>
      <c r="W25" s="161"/>
      <c r="X25" s="161"/>
      <c r="Y25" s="161"/>
      <c r="Z25" s="162"/>
      <c r="AA25" s="160">
        <f>O25-U25</f>
        <v>106831</v>
      </c>
      <c r="AB25" s="161"/>
      <c r="AC25" s="161"/>
      <c r="AD25" s="161"/>
      <c r="AE25" s="161"/>
      <c r="AF25" s="162"/>
      <c r="AG25" s="18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2"/>
    </row>
    <row r="26" spans="2:55" ht="13.5">
      <c r="B26" s="27"/>
      <c r="C26" s="151"/>
      <c r="D26" s="151"/>
      <c r="E26" s="151"/>
      <c r="F26" s="151"/>
      <c r="G26" s="152"/>
      <c r="H26" s="36"/>
      <c r="I26" s="110"/>
      <c r="J26" s="110"/>
      <c r="K26" s="110"/>
      <c r="L26" s="110"/>
      <c r="M26" s="110"/>
      <c r="N26" s="111"/>
      <c r="O26" s="81">
        <v>150000</v>
      </c>
      <c r="P26" s="82"/>
      <c r="Q26" s="82"/>
      <c r="R26" s="82"/>
      <c r="S26" s="82"/>
      <c r="T26" s="83"/>
      <c r="U26" s="112">
        <f>AL26+AV26+AL27+AV27</f>
        <v>114297</v>
      </c>
      <c r="V26" s="113"/>
      <c r="W26" s="113"/>
      <c r="X26" s="113"/>
      <c r="Y26" s="113"/>
      <c r="Z26" s="114"/>
      <c r="AA26" s="172"/>
      <c r="AB26" s="173"/>
      <c r="AC26" s="173"/>
      <c r="AD26" s="173"/>
      <c r="AE26" s="173"/>
      <c r="AF26" s="174"/>
      <c r="AG26" s="15"/>
      <c r="AH26" s="80" t="s">
        <v>44</v>
      </c>
      <c r="AI26" s="80"/>
      <c r="AJ26" s="80"/>
      <c r="AK26" s="80"/>
      <c r="AL26" s="58">
        <v>18100</v>
      </c>
      <c r="AM26" s="58"/>
      <c r="AN26" s="58"/>
      <c r="AO26" s="58"/>
      <c r="AP26" s="58"/>
      <c r="AQ26" s="51"/>
      <c r="AR26" s="80" t="s">
        <v>89</v>
      </c>
      <c r="AS26" s="80"/>
      <c r="AT26" s="80"/>
      <c r="AU26" s="80"/>
      <c r="AV26" s="58">
        <v>35617</v>
      </c>
      <c r="AW26" s="58"/>
      <c r="AX26" s="58"/>
      <c r="AY26" s="58"/>
      <c r="AZ26" s="58"/>
      <c r="BA26" s="58"/>
      <c r="BB26" s="122"/>
      <c r="BC26" s="11"/>
    </row>
    <row r="27" spans="2:55" ht="13.5">
      <c r="B27" s="27"/>
      <c r="C27" s="30"/>
      <c r="D27" s="30"/>
      <c r="E27" s="30"/>
      <c r="F27" s="30"/>
      <c r="G27" s="31"/>
      <c r="H27" s="37"/>
      <c r="I27" s="34"/>
      <c r="J27" s="34"/>
      <c r="K27" s="34"/>
      <c r="L27" s="34"/>
      <c r="M27" s="34"/>
      <c r="N27" s="35"/>
      <c r="O27" s="84"/>
      <c r="P27" s="85"/>
      <c r="Q27" s="85"/>
      <c r="R27" s="85"/>
      <c r="S27" s="85"/>
      <c r="T27" s="86"/>
      <c r="U27" s="115"/>
      <c r="V27" s="116"/>
      <c r="W27" s="116"/>
      <c r="X27" s="116"/>
      <c r="Y27" s="116"/>
      <c r="Z27" s="117"/>
      <c r="AA27" s="123"/>
      <c r="AB27" s="124"/>
      <c r="AC27" s="124"/>
      <c r="AD27" s="124"/>
      <c r="AE27" s="124"/>
      <c r="AF27" s="125"/>
      <c r="AG27" s="16"/>
      <c r="AH27" s="121" t="s">
        <v>57</v>
      </c>
      <c r="AI27" s="121"/>
      <c r="AJ27" s="121"/>
      <c r="AK27" s="121"/>
      <c r="AL27" s="69">
        <v>56180</v>
      </c>
      <c r="AM27" s="69"/>
      <c r="AN27" s="69"/>
      <c r="AO27" s="69"/>
      <c r="AP27" s="69"/>
      <c r="AQ27" s="44"/>
      <c r="AR27" s="75" t="s">
        <v>68</v>
      </c>
      <c r="AS27" s="75"/>
      <c r="AT27" s="75"/>
      <c r="AU27" s="75"/>
      <c r="AV27" s="69">
        <v>4400</v>
      </c>
      <c r="AW27" s="69"/>
      <c r="AX27" s="69"/>
      <c r="AY27" s="69"/>
      <c r="AZ27" s="69"/>
      <c r="BA27" s="69"/>
      <c r="BB27" s="79"/>
      <c r="BC27" s="11"/>
    </row>
    <row r="28" spans="2:55" ht="13.5">
      <c r="B28" s="27"/>
      <c r="C28" s="151"/>
      <c r="D28" s="151"/>
      <c r="E28" s="151"/>
      <c r="F28" s="151"/>
      <c r="G28" s="152"/>
      <c r="H28" s="38">
        <v>1</v>
      </c>
      <c r="I28" s="101" t="s">
        <v>14</v>
      </c>
      <c r="J28" s="101"/>
      <c r="K28" s="101"/>
      <c r="L28" s="101"/>
      <c r="M28" s="101"/>
      <c r="N28" s="102"/>
      <c r="O28" s="87"/>
      <c r="P28" s="88"/>
      <c r="Q28" s="88"/>
      <c r="R28" s="88"/>
      <c r="S28" s="88"/>
      <c r="T28" s="89"/>
      <c r="U28" s="118"/>
      <c r="V28" s="119"/>
      <c r="W28" s="119"/>
      <c r="X28" s="119"/>
      <c r="Y28" s="119"/>
      <c r="Z28" s="120"/>
      <c r="AA28" s="169">
        <f>SUM(O26)-SUM(U26)</f>
        <v>35703</v>
      </c>
      <c r="AB28" s="170"/>
      <c r="AC28" s="170"/>
      <c r="AD28" s="170"/>
      <c r="AE28" s="170"/>
      <c r="AF28" s="171"/>
      <c r="AG28" s="17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11"/>
    </row>
    <row r="29" spans="2:54" ht="13.5">
      <c r="B29" s="27"/>
      <c r="C29" s="151"/>
      <c r="D29" s="151"/>
      <c r="E29" s="151"/>
      <c r="F29" s="151"/>
      <c r="G29" s="152"/>
      <c r="H29" s="36"/>
      <c r="I29" s="110"/>
      <c r="J29" s="110"/>
      <c r="K29" s="110"/>
      <c r="L29" s="110"/>
      <c r="M29" s="110"/>
      <c r="N29" s="111"/>
      <c r="O29" s="81">
        <v>155000</v>
      </c>
      <c r="P29" s="82"/>
      <c r="Q29" s="82"/>
      <c r="R29" s="82"/>
      <c r="S29" s="82"/>
      <c r="T29" s="83"/>
      <c r="U29" s="112">
        <f>AL29+AV29+AL30+AV30</f>
        <v>135324</v>
      </c>
      <c r="V29" s="113"/>
      <c r="W29" s="113"/>
      <c r="X29" s="113"/>
      <c r="Y29" s="113"/>
      <c r="Z29" s="114"/>
      <c r="AA29" s="172"/>
      <c r="AB29" s="173"/>
      <c r="AC29" s="173"/>
      <c r="AD29" s="173"/>
      <c r="AE29" s="173"/>
      <c r="AF29" s="174"/>
      <c r="AG29" s="15"/>
      <c r="AH29" s="80" t="s">
        <v>44</v>
      </c>
      <c r="AI29" s="80"/>
      <c r="AJ29" s="80"/>
      <c r="AK29" s="80"/>
      <c r="AL29" s="58">
        <v>13650</v>
      </c>
      <c r="AM29" s="58"/>
      <c r="AN29" s="58"/>
      <c r="AO29" s="58"/>
      <c r="AP29" s="58"/>
      <c r="AQ29" s="51"/>
      <c r="AR29" s="80" t="s">
        <v>89</v>
      </c>
      <c r="AS29" s="80"/>
      <c r="AT29" s="80"/>
      <c r="AU29" s="80"/>
      <c r="AV29" s="58">
        <v>42604</v>
      </c>
      <c r="AW29" s="58"/>
      <c r="AX29" s="58"/>
      <c r="AY29" s="58"/>
      <c r="AZ29" s="58"/>
      <c r="BA29" s="58"/>
      <c r="BB29" s="122"/>
    </row>
    <row r="30" spans="2:54" ht="13.5">
      <c r="B30" s="27"/>
      <c r="C30" s="30"/>
      <c r="D30" s="30"/>
      <c r="E30" s="30"/>
      <c r="F30" s="30"/>
      <c r="G30" s="31"/>
      <c r="H30" s="37"/>
      <c r="I30" s="34"/>
      <c r="J30" s="34"/>
      <c r="K30" s="34"/>
      <c r="L30" s="34"/>
      <c r="M30" s="34"/>
      <c r="N30" s="35"/>
      <c r="O30" s="84"/>
      <c r="P30" s="85"/>
      <c r="Q30" s="85"/>
      <c r="R30" s="85"/>
      <c r="S30" s="85"/>
      <c r="T30" s="86"/>
      <c r="U30" s="115"/>
      <c r="V30" s="116"/>
      <c r="W30" s="116"/>
      <c r="X30" s="116"/>
      <c r="Y30" s="116"/>
      <c r="Z30" s="117"/>
      <c r="AA30" s="123"/>
      <c r="AB30" s="124"/>
      <c r="AC30" s="124"/>
      <c r="AD30" s="124"/>
      <c r="AE30" s="124"/>
      <c r="AF30" s="125"/>
      <c r="AG30" s="16"/>
      <c r="AH30" s="121" t="s">
        <v>57</v>
      </c>
      <c r="AI30" s="121"/>
      <c r="AJ30" s="121"/>
      <c r="AK30" s="121"/>
      <c r="AL30" s="69">
        <v>70770</v>
      </c>
      <c r="AM30" s="69"/>
      <c r="AN30" s="69"/>
      <c r="AO30" s="69"/>
      <c r="AP30" s="69"/>
      <c r="AQ30" s="44"/>
      <c r="AR30" s="75" t="s">
        <v>68</v>
      </c>
      <c r="AS30" s="75"/>
      <c r="AT30" s="75"/>
      <c r="AU30" s="75"/>
      <c r="AV30" s="69">
        <v>8300</v>
      </c>
      <c r="AW30" s="69"/>
      <c r="AX30" s="69"/>
      <c r="AY30" s="69"/>
      <c r="AZ30" s="69"/>
      <c r="BA30" s="69"/>
      <c r="BB30" s="79"/>
    </row>
    <row r="31" spans="2:54" ht="13.5">
      <c r="B31" s="27"/>
      <c r="C31" s="151"/>
      <c r="D31" s="151"/>
      <c r="E31" s="151"/>
      <c r="F31" s="151"/>
      <c r="G31" s="152"/>
      <c r="H31" s="38">
        <v>2</v>
      </c>
      <c r="I31" s="101" t="s">
        <v>16</v>
      </c>
      <c r="J31" s="101"/>
      <c r="K31" s="101"/>
      <c r="L31" s="101"/>
      <c r="M31" s="101"/>
      <c r="N31" s="102"/>
      <c r="O31" s="87"/>
      <c r="P31" s="88"/>
      <c r="Q31" s="88"/>
      <c r="R31" s="88"/>
      <c r="S31" s="88"/>
      <c r="T31" s="89"/>
      <c r="U31" s="118"/>
      <c r="V31" s="119"/>
      <c r="W31" s="119"/>
      <c r="X31" s="119"/>
      <c r="Y31" s="119"/>
      <c r="Z31" s="120"/>
      <c r="AA31" s="169">
        <f>SUM(O29)-SUM(U29:Z31)</f>
        <v>19676</v>
      </c>
      <c r="AB31" s="170"/>
      <c r="AC31" s="170"/>
      <c r="AD31" s="170"/>
      <c r="AE31" s="170"/>
      <c r="AF31" s="171"/>
      <c r="AG31" s="17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4"/>
    </row>
    <row r="32" spans="2:54" ht="13.5">
      <c r="B32" s="27"/>
      <c r="C32" s="151"/>
      <c r="D32" s="151"/>
      <c r="E32" s="151"/>
      <c r="F32" s="151"/>
      <c r="G32" s="152"/>
      <c r="H32" s="36"/>
      <c r="I32" s="110"/>
      <c r="J32" s="110"/>
      <c r="K32" s="110"/>
      <c r="L32" s="110"/>
      <c r="M32" s="110"/>
      <c r="N32" s="111"/>
      <c r="O32" s="81">
        <v>195000</v>
      </c>
      <c r="P32" s="82"/>
      <c r="Q32" s="82"/>
      <c r="R32" s="82"/>
      <c r="S32" s="82"/>
      <c r="T32" s="83"/>
      <c r="U32" s="112">
        <f>AL32+AV32+AL33+AV33</f>
        <v>143548</v>
      </c>
      <c r="V32" s="113"/>
      <c r="W32" s="113"/>
      <c r="X32" s="113"/>
      <c r="Y32" s="113"/>
      <c r="Z32" s="114"/>
      <c r="AA32" s="172"/>
      <c r="AB32" s="173"/>
      <c r="AC32" s="173"/>
      <c r="AD32" s="173"/>
      <c r="AE32" s="173"/>
      <c r="AF32" s="174"/>
      <c r="AG32" s="15"/>
      <c r="AH32" s="80" t="s">
        <v>44</v>
      </c>
      <c r="AI32" s="80"/>
      <c r="AJ32" s="80"/>
      <c r="AK32" s="80"/>
      <c r="AL32" s="58">
        <v>49380</v>
      </c>
      <c r="AM32" s="58"/>
      <c r="AN32" s="58"/>
      <c r="AO32" s="58"/>
      <c r="AP32" s="58"/>
      <c r="AQ32" s="51"/>
      <c r="AR32" s="80" t="s">
        <v>89</v>
      </c>
      <c r="AS32" s="80"/>
      <c r="AT32" s="80"/>
      <c r="AU32" s="80"/>
      <c r="AV32" s="58">
        <v>37928</v>
      </c>
      <c r="AW32" s="58"/>
      <c r="AX32" s="58"/>
      <c r="AY32" s="58"/>
      <c r="AZ32" s="58"/>
      <c r="BA32" s="58"/>
      <c r="BB32" s="122"/>
    </row>
    <row r="33" spans="2:54" ht="13.5">
      <c r="B33" s="27"/>
      <c r="C33" s="30"/>
      <c r="D33" s="30"/>
      <c r="E33" s="30"/>
      <c r="F33" s="30"/>
      <c r="G33" s="31"/>
      <c r="H33" s="37"/>
      <c r="I33" s="34"/>
      <c r="J33" s="34"/>
      <c r="K33" s="34"/>
      <c r="L33" s="34"/>
      <c r="M33" s="34"/>
      <c r="N33" s="35"/>
      <c r="O33" s="84"/>
      <c r="P33" s="85"/>
      <c r="Q33" s="85"/>
      <c r="R33" s="85"/>
      <c r="S33" s="85"/>
      <c r="T33" s="86"/>
      <c r="U33" s="115"/>
      <c r="V33" s="116"/>
      <c r="W33" s="116"/>
      <c r="X33" s="116"/>
      <c r="Y33" s="116"/>
      <c r="Z33" s="117"/>
      <c r="AA33" s="123"/>
      <c r="AB33" s="124"/>
      <c r="AC33" s="124"/>
      <c r="AD33" s="124"/>
      <c r="AE33" s="124"/>
      <c r="AF33" s="125"/>
      <c r="AG33" s="16"/>
      <c r="AH33" s="121" t="s">
        <v>57</v>
      </c>
      <c r="AI33" s="121"/>
      <c r="AJ33" s="121"/>
      <c r="AK33" s="121"/>
      <c r="AL33" s="69">
        <v>46440</v>
      </c>
      <c r="AM33" s="69"/>
      <c r="AN33" s="69"/>
      <c r="AO33" s="69"/>
      <c r="AP33" s="69"/>
      <c r="AQ33" s="44"/>
      <c r="AR33" s="75" t="s">
        <v>68</v>
      </c>
      <c r="AS33" s="75"/>
      <c r="AT33" s="75"/>
      <c r="AU33" s="75"/>
      <c r="AV33" s="69">
        <v>9800</v>
      </c>
      <c r="AW33" s="69"/>
      <c r="AX33" s="69"/>
      <c r="AY33" s="69"/>
      <c r="AZ33" s="69"/>
      <c r="BA33" s="69"/>
      <c r="BB33" s="79"/>
    </row>
    <row r="34" spans="2:54" ht="13.5">
      <c r="B34" s="26"/>
      <c r="C34" s="148"/>
      <c r="D34" s="148"/>
      <c r="E34" s="148"/>
      <c r="F34" s="148"/>
      <c r="G34" s="149"/>
      <c r="H34" s="38">
        <v>3</v>
      </c>
      <c r="I34" s="101" t="s">
        <v>17</v>
      </c>
      <c r="J34" s="101"/>
      <c r="K34" s="101"/>
      <c r="L34" s="101"/>
      <c r="M34" s="101"/>
      <c r="N34" s="102"/>
      <c r="O34" s="87"/>
      <c r="P34" s="88"/>
      <c r="Q34" s="88"/>
      <c r="R34" s="88"/>
      <c r="S34" s="88"/>
      <c r="T34" s="89"/>
      <c r="U34" s="118"/>
      <c r="V34" s="119"/>
      <c r="W34" s="119"/>
      <c r="X34" s="119"/>
      <c r="Y34" s="119"/>
      <c r="Z34" s="120"/>
      <c r="AA34" s="169">
        <f>SUM(O32)-SUM(U32)</f>
        <v>51452</v>
      </c>
      <c r="AB34" s="170"/>
      <c r="AC34" s="170"/>
      <c r="AD34" s="170"/>
      <c r="AE34" s="170"/>
      <c r="AF34" s="171"/>
      <c r="AG34" s="17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</row>
    <row r="35" spans="2:54" ht="13.5">
      <c r="B35" s="39">
        <v>2</v>
      </c>
      <c r="C35" s="146" t="s">
        <v>76</v>
      </c>
      <c r="D35" s="146"/>
      <c r="E35" s="146"/>
      <c r="F35" s="146"/>
      <c r="G35" s="147"/>
      <c r="H35" s="25"/>
      <c r="I35" s="103"/>
      <c r="J35" s="103"/>
      <c r="K35" s="103"/>
      <c r="L35" s="103"/>
      <c r="M35" s="103"/>
      <c r="N35" s="104"/>
      <c r="O35" s="96">
        <f>O36</f>
        <v>75000</v>
      </c>
      <c r="P35" s="97"/>
      <c r="Q35" s="97"/>
      <c r="R35" s="97"/>
      <c r="S35" s="97"/>
      <c r="T35" s="98"/>
      <c r="U35" s="90">
        <f>U36</f>
        <v>51760</v>
      </c>
      <c r="V35" s="91"/>
      <c r="W35" s="91"/>
      <c r="X35" s="91"/>
      <c r="Y35" s="91"/>
      <c r="Z35" s="92"/>
      <c r="AA35" s="90">
        <f aca="true" t="shared" si="1" ref="AA35:AA45">O35-U35</f>
        <v>23240</v>
      </c>
      <c r="AB35" s="91"/>
      <c r="AC35" s="91"/>
      <c r="AD35" s="91"/>
      <c r="AE35" s="91"/>
      <c r="AF35" s="92"/>
      <c r="AG35" s="21"/>
      <c r="AH35" s="59" t="s">
        <v>105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60"/>
    </row>
    <row r="36" spans="2:54" ht="13.5">
      <c r="B36" s="26"/>
      <c r="C36" s="148" t="s">
        <v>77</v>
      </c>
      <c r="D36" s="148"/>
      <c r="E36" s="148"/>
      <c r="F36" s="148"/>
      <c r="G36" s="149"/>
      <c r="H36" s="38">
        <v>1</v>
      </c>
      <c r="I36" s="99" t="s">
        <v>88</v>
      </c>
      <c r="J36" s="99"/>
      <c r="K36" s="99"/>
      <c r="L36" s="99"/>
      <c r="M36" s="99"/>
      <c r="N36" s="100"/>
      <c r="O36" s="93">
        <v>75000</v>
      </c>
      <c r="P36" s="94"/>
      <c r="Q36" s="94"/>
      <c r="R36" s="94"/>
      <c r="S36" s="94"/>
      <c r="T36" s="95"/>
      <c r="U36" s="154">
        <v>51760</v>
      </c>
      <c r="V36" s="155"/>
      <c r="W36" s="155"/>
      <c r="X36" s="155"/>
      <c r="Y36" s="155"/>
      <c r="Z36" s="156"/>
      <c r="AA36" s="90">
        <f t="shared" si="1"/>
        <v>23240</v>
      </c>
      <c r="AB36" s="91"/>
      <c r="AC36" s="91"/>
      <c r="AD36" s="91"/>
      <c r="AE36" s="91"/>
      <c r="AF36" s="92"/>
      <c r="AG36" s="17"/>
      <c r="AH36" s="195" t="s">
        <v>107</v>
      </c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6"/>
    </row>
    <row r="37" spans="2:54" ht="13.5">
      <c r="B37" s="24">
        <v>3</v>
      </c>
      <c r="C37" s="105" t="s">
        <v>20</v>
      </c>
      <c r="D37" s="105"/>
      <c r="E37" s="105"/>
      <c r="F37" s="105"/>
      <c r="G37" s="106"/>
      <c r="H37" s="25"/>
      <c r="I37" s="103"/>
      <c r="J37" s="103"/>
      <c r="K37" s="103"/>
      <c r="L37" s="103"/>
      <c r="M37" s="103"/>
      <c r="N37" s="104"/>
      <c r="O37" s="96">
        <f>SUM(O38:O41)</f>
        <v>95000</v>
      </c>
      <c r="P37" s="97"/>
      <c r="Q37" s="97"/>
      <c r="R37" s="97"/>
      <c r="S37" s="97"/>
      <c r="T37" s="98"/>
      <c r="U37" s="90">
        <f>SUM(U38:U41)</f>
        <v>87214</v>
      </c>
      <c r="V37" s="91"/>
      <c r="W37" s="91"/>
      <c r="X37" s="91"/>
      <c r="Y37" s="91"/>
      <c r="Z37" s="92"/>
      <c r="AA37" s="90">
        <f t="shared" si="1"/>
        <v>7786</v>
      </c>
      <c r="AB37" s="91"/>
      <c r="AC37" s="91"/>
      <c r="AD37" s="91"/>
      <c r="AE37" s="91"/>
      <c r="AF37" s="92"/>
      <c r="AG37" s="17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2"/>
    </row>
    <row r="38" spans="2:54" ht="13.5">
      <c r="B38" s="27"/>
      <c r="C38" s="132"/>
      <c r="D38" s="132"/>
      <c r="E38" s="132"/>
      <c r="F38" s="132"/>
      <c r="G38" s="133"/>
      <c r="H38" s="25">
        <v>1</v>
      </c>
      <c r="I38" s="99" t="s">
        <v>21</v>
      </c>
      <c r="J38" s="99"/>
      <c r="K38" s="99"/>
      <c r="L38" s="99"/>
      <c r="M38" s="99"/>
      <c r="N38" s="100"/>
      <c r="O38" s="93">
        <v>5000</v>
      </c>
      <c r="P38" s="94"/>
      <c r="Q38" s="94"/>
      <c r="R38" s="94"/>
      <c r="S38" s="94"/>
      <c r="T38" s="95"/>
      <c r="U38" s="154">
        <v>5000</v>
      </c>
      <c r="V38" s="155"/>
      <c r="W38" s="155"/>
      <c r="X38" s="155"/>
      <c r="Y38" s="155"/>
      <c r="Z38" s="156"/>
      <c r="AA38" s="90">
        <f t="shared" si="1"/>
        <v>0</v>
      </c>
      <c r="AB38" s="91"/>
      <c r="AC38" s="91"/>
      <c r="AD38" s="91"/>
      <c r="AE38" s="91"/>
      <c r="AF38" s="92"/>
      <c r="AG38" s="17"/>
      <c r="AH38" s="63" t="s">
        <v>102</v>
      </c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</row>
    <row r="39" spans="2:54" ht="13.5">
      <c r="B39" s="27"/>
      <c r="C39" s="132"/>
      <c r="D39" s="132"/>
      <c r="E39" s="132"/>
      <c r="F39" s="132"/>
      <c r="G39" s="133"/>
      <c r="H39" s="25">
        <v>2</v>
      </c>
      <c r="I39" s="99" t="s">
        <v>22</v>
      </c>
      <c r="J39" s="99"/>
      <c r="K39" s="99"/>
      <c r="L39" s="99"/>
      <c r="M39" s="99"/>
      <c r="N39" s="100"/>
      <c r="O39" s="93">
        <v>80000</v>
      </c>
      <c r="P39" s="94"/>
      <c r="Q39" s="94"/>
      <c r="R39" s="94"/>
      <c r="S39" s="94"/>
      <c r="T39" s="95"/>
      <c r="U39" s="154">
        <v>80000</v>
      </c>
      <c r="V39" s="155"/>
      <c r="W39" s="155"/>
      <c r="X39" s="155"/>
      <c r="Y39" s="155"/>
      <c r="Z39" s="156"/>
      <c r="AA39" s="90">
        <f t="shared" si="1"/>
        <v>0</v>
      </c>
      <c r="AB39" s="91"/>
      <c r="AC39" s="91"/>
      <c r="AD39" s="91"/>
      <c r="AE39" s="91"/>
      <c r="AF39" s="92"/>
      <c r="AG39" s="17"/>
      <c r="AH39" s="63" t="s">
        <v>72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4"/>
    </row>
    <row r="40" spans="2:54" ht="13.5">
      <c r="B40" s="27"/>
      <c r="C40" s="132"/>
      <c r="D40" s="132"/>
      <c r="E40" s="132"/>
      <c r="F40" s="132"/>
      <c r="G40" s="133"/>
      <c r="H40" s="25">
        <v>3</v>
      </c>
      <c r="I40" s="99" t="s">
        <v>23</v>
      </c>
      <c r="J40" s="99"/>
      <c r="K40" s="99"/>
      <c r="L40" s="99"/>
      <c r="M40" s="99"/>
      <c r="N40" s="100"/>
      <c r="O40" s="93">
        <v>5000</v>
      </c>
      <c r="P40" s="94"/>
      <c r="Q40" s="94"/>
      <c r="R40" s="94"/>
      <c r="S40" s="94"/>
      <c r="T40" s="95"/>
      <c r="U40" s="154">
        <v>0</v>
      </c>
      <c r="V40" s="155"/>
      <c r="W40" s="155"/>
      <c r="X40" s="155"/>
      <c r="Y40" s="155"/>
      <c r="Z40" s="156"/>
      <c r="AA40" s="90">
        <f t="shared" si="1"/>
        <v>5000</v>
      </c>
      <c r="AB40" s="91"/>
      <c r="AC40" s="91"/>
      <c r="AD40" s="91"/>
      <c r="AE40" s="91"/>
      <c r="AF40" s="92"/>
      <c r="AG40" s="17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4"/>
    </row>
    <row r="41" spans="2:54" ht="13.5">
      <c r="B41" s="26"/>
      <c r="C41" s="128"/>
      <c r="D41" s="128"/>
      <c r="E41" s="128"/>
      <c r="F41" s="128"/>
      <c r="G41" s="129"/>
      <c r="H41" s="25">
        <v>4</v>
      </c>
      <c r="I41" s="99" t="s">
        <v>24</v>
      </c>
      <c r="J41" s="99"/>
      <c r="K41" s="99"/>
      <c r="L41" s="99"/>
      <c r="M41" s="99"/>
      <c r="N41" s="100"/>
      <c r="O41" s="93">
        <v>5000</v>
      </c>
      <c r="P41" s="94"/>
      <c r="Q41" s="94"/>
      <c r="R41" s="94"/>
      <c r="S41" s="94"/>
      <c r="T41" s="95"/>
      <c r="U41" s="154">
        <v>2214</v>
      </c>
      <c r="V41" s="155"/>
      <c r="W41" s="155"/>
      <c r="X41" s="155"/>
      <c r="Y41" s="155"/>
      <c r="Z41" s="156"/>
      <c r="AA41" s="90">
        <f t="shared" si="1"/>
        <v>2786</v>
      </c>
      <c r="AB41" s="91"/>
      <c r="AC41" s="91"/>
      <c r="AD41" s="91"/>
      <c r="AE41" s="91"/>
      <c r="AF41" s="92"/>
      <c r="AG41" s="17"/>
      <c r="AH41" s="63" t="s">
        <v>83</v>
      </c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4"/>
    </row>
    <row r="42" spans="2:54" ht="13.5">
      <c r="B42" s="39">
        <v>4</v>
      </c>
      <c r="C42" s="146" t="s">
        <v>94</v>
      </c>
      <c r="D42" s="146"/>
      <c r="E42" s="146"/>
      <c r="F42" s="146"/>
      <c r="G42" s="147"/>
      <c r="H42" s="25"/>
      <c r="I42" s="103"/>
      <c r="J42" s="103"/>
      <c r="K42" s="103"/>
      <c r="L42" s="103"/>
      <c r="M42" s="103"/>
      <c r="N42" s="104"/>
      <c r="O42" s="90">
        <f>O43</f>
        <v>5000</v>
      </c>
      <c r="P42" s="91"/>
      <c r="Q42" s="91"/>
      <c r="R42" s="91"/>
      <c r="S42" s="91"/>
      <c r="T42" s="92"/>
      <c r="U42" s="90">
        <f>U43</f>
        <v>0</v>
      </c>
      <c r="V42" s="91"/>
      <c r="W42" s="91"/>
      <c r="X42" s="91"/>
      <c r="Y42" s="91"/>
      <c r="Z42" s="92"/>
      <c r="AA42" s="90">
        <f t="shared" si="1"/>
        <v>5000</v>
      </c>
      <c r="AB42" s="91"/>
      <c r="AC42" s="91"/>
      <c r="AD42" s="91"/>
      <c r="AE42" s="91"/>
      <c r="AF42" s="92"/>
      <c r="AG42" s="21"/>
      <c r="AH42" s="59" t="s">
        <v>97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60"/>
    </row>
    <row r="43" spans="2:54" ht="13.5">
      <c r="B43" s="26"/>
      <c r="C43" s="148" t="s">
        <v>95</v>
      </c>
      <c r="D43" s="148"/>
      <c r="E43" s="148"/>
      <c r="F43" s="148"/>
      <c r="G43" s="149"/>
      <c r="H43" s="38">
        <v>1</v>
      </c>
      <c r="I43" s="99" t="s">
        <v>96</v>
      </c>
      <c r="J43" s="99"/>
      <c r="K43" s="99"/>
      <c r="L43" s="99"/>
      <c r="M43" s="99"/>
      <c r="N43" s="100"/>
      <c r="O43" s="154">
        <v>5000</v>
      </c>
      <c r="P43" s="155"/>
      <c r="Q43" s="155"/>
      <c r="R43" s="155"/>
      <c r="S43" s="155"/>
      <c r="T43" s="156"/>
      <c r="U43" s="154">
        <v>0</v>
      </c>
      <c r="V43" s="155"/>
      <c r="W43" s="155"/>
      <c r="X43" s="155"/>
      <c r="Y43" s="155"/>
      <c r="Z43" s="156"/>
      <c r="AA43" s="90">
        <f t="shared" si="1"/>
        <v>5000</v>
      </c>
      <c r="AB43" s="91"/>
      <c r="AC43" s="91"/>
      <c r="AD43" s="91"/>
      <c r="AE43" s="91"/>
      <c r="AF43" s="92"/>
      <c r="AG43" s="17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6"/>
    </row>
    <row r="44" spans="2:54" ht="13.5">
      <c r="B44" s="24">
        <v>5</v>
      </c>
      <c r="C44" s="105" t="s">
        <v>25</v>
      </c>
      <c r="D44" s="105"/>
      <c r="E44" s="105"/>
      <c r="F44" s="105"/>
      <c r="G44" s="106"/>
      <c r="H44" s="25"/>
      <c r="I44" s="103"/>
      <c r="J44" s="103"/>
      <c r="K44" s="103"/>
      <c r="L44" s="103"/>
      <c r="M44" s="103"/>
      <c r="N44" s="104"/>
      <c r="O44" s="96">
        <f>O45</f>
        <v>88000</v>
      </c>
      <c r="P44" s="97"/>
      <c r="Q44" s="97"/>
      <c r="R44" s="97"/>
      <c r="S44" s="97"/>
      <c r="T44" s="98"/>
      <c r="U44" s="90">
        <f>U45</f>
        <v>106000</v>
      </c>
      <c r="V44" s="91"/>
      <c r="W44" s="91"/>
      <c r="X44" s="91"/>
      <c r="Y44" s="91"/>
      <c r="Z44" s="92"/>
      <c r="AA44" s="90">
        <f t="shared" si="1"/>
        <v>-18000</v>
      </c>
      <c r="AB44" s="91"/>
      <c r="AC44" s="91"/>
      <c r="AD44" s="91"/>
      <c r="AE44" s="91"/>
      <c r="AF44" s="92"/>
      <c r="AG44" s="19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2"/>
    </row>
    <row r="45" spans="2:54" ht="13.5">
      <c r="B45" s="27"/>
      <c r="C45" s="28"/>
      <c r="D45" s="28"/>
      <c r="E45" s="28"/>
      <c r="F45" s="28"/>
      <c r="G45" s="29"/>
      <c r="H45" s="36"/>
      <c r="I45" s="32"/>
      <c r="J45" s="32"/>
      <c r="K45" s="32"/>
      <c r="L45" s="32"/>
      <c r="M45" s="32"/>
      <c r="N45" s="33"/>
      <c r="O45" s="81">
        <v>88000</v>
      </c>
      <c r="P45" s="82"/>
      <c r="Q45" s="82"/>
      <c r="R45" s="82"/>
      <c r="S45" s="82"/>
      <c r="T45" s="83"/>
      <c r="U45" s="112">
        <f>(AO45*AU45)+(AO46*AU46)</f>
        <v>106000</v>
      </c>
      <c r="V45" s="113"/>
      <c r="W45" s="113"/>
      <c r="X45" s="113"/>
      <c r="Y45" s="113"/>
      <c r="Z45" s="114"/>
      <c r="AA45" s="112">
        <f t="shared" si="1"/>
        <v>-18000</v>
      </c>
      <c r="AB45" s="113"/>
      <c r="AC45" s="113"/>
      <c r="AD45" s="113"/>
      <c r="AE45" s="113"/>
      <c r="AF45" s="114"/>
      <c r="AG45" s="20"/>
      <c r="AH45" s="72" t="s">
        <v>73</v>
      </c>
      <c r="AI45" s="72"/>
      <c r="AJ45" s="72"/>
      <c r="AK45" s="72"/>
      <c r="AL45" s="72"/>
      <c r="AM45" s="72"/>
      <c r="AN45" s="72"/>
      <c r="AO45" s="58">
        <v>7000</v>
      </c>
      <c r="AP45" s="58"/>
      <c r="AQ45" s="58"/>
      <c r="AR45" s="58"/>
      <c r="AS45" s="58"/>
      <c r="AT45" s="43" t="s">
        <v>60</v>
      </c>
      <c r="AU45" s="213">
        <v>8</v>
      </c>
      <c r="AV45" s="213"/>
      <c r="AW45" s="72" t="s">
        <v>61</v>
      </c>
      <c r="AX45" s="72"/>
      <c r="AY45" s="58"/>
      <c r="AZ45" s="58"/>
      <c r="BA45" s="58"/>
      <c r="BB45" s="122"/>
    </row>
    <row r="46" spans="2:54" ht="13.5">
      <c r="B46" s="26"/>
      <c r="C46" s="128"/>
      <c r="D46" s="128"/>
      <c r="E46" s="128"/>
      <c r="F46" s="128"/>
      <c r="G46" s="129"/>
      <c r="H46" s="38">
        <v>1</v>
      </c>
      <c r="I46" s="101" t="s">
        <v>25</v>
      </c>
      <c r="J46" s="101"/>
      <c r="K46" s="101"/>
      <c r="L46" s="101"/>
      <c r="M46" s="101"/>
      <c r="N46" s="102"/>
      <c r="O46" s="87"/>
      <c r="P46" s="88"/>
      <c r="Q46" s="88"/>
      <c r="R46" s="88"/>
      <c r="S46" s="88"/>
      <c r="T46" s="89"/>
      <c r="U46" s="118"/>
      <c r="V46" s="119"/>
      <c r="W46" s="119"/>
      <c r="X46" s="119"/>
      <c r="Y46" s="119"/>
      <c r="Z46" s="120"/>
      <c r="AA46" s="118"/>
      <c r="AB46" s="119"/>
      <c r="AC46" s="119"/>
      <c r="AD46" s="119"/>
      <c r="AE46" s="119"/>
      <c r="AF46" s="120"/>
      <c r="AG46" s="17"/>
      <c r="AH46" s="208" t="s">
        <v>73</v>
      </c>
      <c r="AI46" s="208"/>
      <c r="AJ46" s="208"/>
      <c r="AK46" s="208"/>
      <c r="AL46" s="208"/>
      <c r="AM46" s="208"/>
      <c r="AN46" s="208"/>
      <c r="AO46" s="214">
        <v>10000</v>
      </c>
      <c r="AP46" s="214"/>
      <c r="AQ46" s="214"/>
      <c r="AR46" s="214"/>
      <c r="AS46" s="214"/>
      <c r="AT46" s="13" t="s">
        <v>60</v>
      </c>
      <c r="AU46" s="207">
        <v>5</v>
      </c>
      <c r="AV46" s="207"/>
      <c r="AW46" s="208" t="s">
        <v>61</v>
      </c>
      <c r="AX46" s="208"/>
      <c r="AY46" s="214"/>
      <c r="AZ46" s="214"/>
      <c r="BA46" s="214"/>
      <c r="BB46" s="215"/>
    </row>
    <row r="47" spans="2:54" ht="13.5">
      <c r="B47" s="39">
        <v>6</v>
      </c>
      <c r="C47" s="146" t="s">
        <v>26</v>
      </c>
      <c r="D47" s="146"/>
      <c r="E47" s="146"/>
      <c r="F47" s="146"/>
      <c r="G47" s="147"/>
      <c r="H47" s="25"/>
      <c r="I47" s="103"/>
      <c r="J47" s="103"/>
      <c r="K47" s="103"/>
      <c r="L47" s="103"/>
      <c r="M47" s="103"/>
      <c r="N47" s="104"/>
      <c r="O47" s="90">
        <f>SUM(O48:T49)</f>
        <v>63000</v>
      </c>
      <c r="P47" s="91"/>
      <c r="Q47" s="91"/>
      <c r="R47" s="91"/>
      <c r="S47" s="91"/>
      <c r="T47" s="92"/>
      <c r="U47" s="90">
        <f>SUM(U48:Z49)</f>
        <v>60000</v>
      </c>
      <c r="V47" s="91"/>
      <c r="W47" s="91"/>
      <c r="X47" s="91"/>
      <c r="Y47" s="91"/>
      <c r="Z47" s="92"/>
      <c r="AA47" s="90">
        <f>O47-U47</f>
        <v>3000</v>
      </c>
      <c r="AB47" s="91"/>
      <c r="AC47" s="91"/>
      <c r="AD47" s="91"/>
      <c r="AE47" s="91"/>
      <c r="AF47" s="92"/>
      <c r="AG47" s="1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60"/>
    </row>
    <row r="48" spans="2:54" ht="13.5">
      <c r="B48" s="42"/>
      <c r="C48" s="134" t="s">
        <v>99</v>
      </c>
      <c r="D48" s="134"/>
      <c r="E48" s="134"/>
      <c r="F48" s="134"/>
      <c r="G48" s="193"/>
      <c r="H48" s="25">
        <v>1</v>
      </c>
      <c r="I48" s="99" t="s">
        <v>84</v>
      </c>
      <c r="J48" s="137"/>
      <c r="K48" s="137"/>
      <c r="L48" s="137"/>
      <c r="M48" s="137"/>
      <c r="N48" s="138"/>
      <c r="O48" s="93">
        <v>30000</v>
      </c>
      <c r="P48" s="94"/>
      <c r="Q48" s="94"/>
      <c r="R48" s="94"/>
      <c r="S48" s="94"/>
      <c r="T48" s="95"/>
      <c r="U48" s="154">
        <v>30000</v>
      </c>
      <c r="V48" s="155"/>
      <c r="W48" s="155"/>
      <c r="X48" s="155"/>
      <c r="Y48" s="155"/>
      <c r="Z48" s="156"/>
      <c r="AA48" s="90">
        <f>O48-U48</f>
        <v>0</v>
      </c>
      <c r="AB48" s="91"/>
      <c r="AC48" s="91"/>
      <c r="AD48" s="91"/>
      <c r="AE48" s="91"/>
      <c r="AF48" s="92"/>
      <c r="AG48" s="19"/>
      <c r="AH48" s="61" t="s">
        <v>28</v>
      </c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2"/>
    </row>
    <row r="49" spans="2:54" ht="13.5">
      <c r="B49" s="42"/>
      <c r="C49" s="134"/>
      <c r="D49" s="135"/>
      <c r="E49" s="135"/>
      <c r="F49" s="135"/>
      <c r="G49" s="136"/>
      <c r="H49" s="25">
        <v>2</v>
      </c>
      <c r="I49" s="99" t="s">
        <v>29</v>
      </c>
      <c r="J49" s="137"/>
      <c r="K49" s="137"/>
      <c r="L49" s="137"/>
      <c r="M49" s="137"/>
      <c r="N49" s="138"/>
      <c r="O49" s="154">
        <v>33000</v>
      </c>
      <c r="P49" s="155"/>
      <c r="Q49" s="155"/>
      <c r="R49" s="155"/>
      <c r="S49" s="155"/>
      <c r="T49" s="156"/>
      <c r="U49" s="154">
        <v>30000</v>
      </c>
      <c r="V49" s="155"/>
      <c r="W49" s="155"/>
      <c r="X49" s="155"/>
      <c r="Y49" s="155"/>
      <c r="Z49" s="156"/>
      <c r="AA49" s="90">
        <f>O49-U49</f>
        <v>3000</v>
      </c>
      <c r="AB49" s="91"/>
      <c r="AC49" s="91"/>
      <c r="AD49" s="91"/>
      <c r="AE49" s="91"/>
      <c r="AF49" s="92"/>
      <c r="AG49" s="19"/>
      <c r="AH49" s="61" t="s">
        <v>103</v>
      </c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2"/>
    </row>
    <row r="50" spans="2:54" ht="13.5">
      <c r="B50" s="39">
        <v>7</v>
      </c>
      <c r="C50" s="146" t="s">
        <v>27</v>
      </c>
      <c r="D50" s="146"/>
      <c r="E50" s="146"/>
      <c r="F50" s="146"/>
      <c r="G50" s="147"/>
      <c r="H50" s="25"/>
      <c r="I50" s="103"/>
      <c r="J50" s="103"/>
      <c r="K50" s="103"/>
      <c r="L50" s="103"/>
      <c r="M50" s="103"/>
      <c r="N50" s="104"/>
      <c r="O50" s="96">
        <f>SUM(O51:O54)</f>
        <v>150000</v>
      </c>
      <c r="P50" s="97"/>
      <c r="Q50" s="97"/>
      <c r="R50" s="97"/>
      <c r="S50" s="97"/>
      <c r="T50" s="98"/>
      <c r="U50" s="90">
        <f>SUM(U51:U54)</f>
        <v>143280</v>
      </c>
      <c r="V50" s="91"/>
      <c r="W50" s="91"/>
      <c r="X50" s="91"/>
      <c r="Y50" s="91"/>
      <c r="Z50" s="92"/>
      <c r="AA50" s="90">
        <f>O50-U50</f>
        <v>6720</v>
      </c>
      <c r="AB50" s="91"/>
      <c r="AC50" s="91"/>
      <c r="AD50" s="91"/>
      <c r="AE50" s="91"/>
      <c r="AF50" s="92"/>
      <c r="AG50" s="20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60"/>
    </row>
    <row r="51" spans="2:54" ht="13.5">
      <c r="B51" s="27"/>
      <c r="C51" s="151" t="s">
        <v>78</v>
      </c>
      <c r="D51" s="151"/>
      <c r="E51" s="151"/>
      <c r="F51" s="151"/>
      <c r="G51" s="152"/>
      <c r="H51" s="139"/>
      <c r="I51" s="110"/>
      <c r="J51" s="110"/>
      <c r="K51" s="110"/>
      <c r="L51" s="110"/>
      <c r="M51" s="110"/>
      <c r="N51" s="111"/>
      <c r="O51" s="81">
        <v>30000</v>
      </c>
      <c r="P51" s="82"/>
      <c r="Q51" s="82"/>
      <c r="R51" s="82"/>
      <c r="S51" s="82"/>
      <c r="T51" s="83"/>
      <c r="U51" s="163">
        <v>30000</v>
      </c>
      <c r="V51" s="164"/>
      <c r="W51" s="164"/>
      <c r="X51" s="164"/>
      <c r="Y51" s="164"/>
      <c r="Z51" s="165"/>
      <c r="AA51" s="172"/>
      <c r="AB51" s="173"/>
      <c r="AC51" s="173"/>
      <c r="AD51" s="173"/>
      <c r="AE51" s="173"/>
      <c r="AF51" s="174"/>
      <c r="AG51" s="20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60"/>
    </row>
    <row r="52" spans="2:54" ht="13.5">
      <c r="B52" s="27"/>
      <c r="C52" s="132"/>
      <c r="D52" s="132"/>
      <c r="E52" s="132"/>
      <c r="F52" s="132"/>
      <c r="G52" s="133"/>
      <c r="H52" s="38">
        <v>1</v>
      </c>
      <c r="I52" s="101" t="s">
        <v>28</v>
      </c>
      <c r="J52" s="101"/>
      <c r="K52" s="101"/>
      <c r="L52" s="101"/>
      <c r="M52" s="101"/>
      <c r="N52" s="102"/>
      <c r="O52" s="87"/>
      <c r="P52" s="88"/>
      <c r="Q52" s="88"/>
      <c r="R52" s="88"/>
      <c r="S52" s="88"/>
      <c r="T52" s="89"/>
      <c r="U52" s="166"/>
      <c r="V52" s="167"/>
      <c r="W52" s="167"/>
      <c r="X52" s="167"/>
      <c r="Y52" s="167"/>
      <c r="Z52" s="168"/>
      <c r="AA52" s="169">
        <f>SUM(O51)-SUM(U51:Z52)</f>
        <v>0</v>
      </c>
      <c r="AB52" s="170"/>
      <c r="AC52" s="170"/>
      <c r="AD52" s="170"/>
      <c r="AE52" s="170"/>
      <c r="AF52" s="171"/>
      <c r="AG52" s="21"/>
      <c r="AH52" s="195" t="s">
        <v>28</v>
      </c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6"/>
    </row>
    <row r="53" spans="2:54" ht="13.5">
      <c r="B53" s="27"/>
      <c r="C53" s="132"/>
      <c r="D53" s="132"/>
      <c r="E53" s="132"/>
      <c r="F53" s="132"/>
      <c r="G53" s="133"/>
      <c r="H53" s="139"/>
      <c r="I53" s="110"/>
      <c r="J53" s="110"/>
      <c r="K53" s="110"/>
      <c r="L53" s="110"/>
      <c r="M53" s="110"/>
      <c r="N53" s="111"/>
      <c r="O53" s="81">
        <v>120000</v>
      </c>
      <c r="P53" s="82"/>
      <c r="Q53" s="82"/>
      <c r="R53" s="82"/>
      <c r="S53" s="82"/>
      <c r="T53" s="83"/>
      <c r="U53" s="163">
        <v>113280</v>
      </c>
      <c r="V53" s="164"/>
      <c r="W53" s="164"/>
      <c r="X53" s="164"/>
      <c r="Y53" s="164"/>
      <c r="Z53" s="165"/>
      <c r="AA53" s="172"/>
      <c r="AB53" s="173"/>
      <c r="AC53" s="173"/>
      <c r="AD53" s="173"/>
      <c r="AE53" s="173"/>
      <c r="AF53" s="174"/>
      <c r="AG53" s="20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60"/>
    </row>
    <row r="54" spans="2:54" ht="13.5">
      <c r="B54" s="26"/>
      <c r="C54" s="128"/>
      <c r="D54" s="128"/>
      <c r="E54" s="128"/>
      <c r="F54" s="128"/>
      <c r="G54" s="129"/>
      <c r="H54" s="38">
        <v>2</v>
      </c>
      <c r="I54" s="101" t="s">
        <v>29</v>
      </c>
      <c r="J54" s="101"/>
      <c r="K54" s="101"/>
      <c r="L54" s="101"/>
      <c r="M54" s="101"/>
      <c r="N54" s="102"/>
      <c r="O54" s="87"/>
      <c r="P54" s="88"/>
      <c r="Q54" s="88"/>
      <c r="R54" s="88"/>
      <c r="S54" s="88"/>
      <c r="T54" s="89"/>
      <c r="U54" s="166"/>
      <c r="V54" s="167"/>
      <c r="W54" s="167"/>
      <c r="X54" s="167"/>
      <c r="Y54" s="167"/>
      <c r="Z54" s="168"/>
      <c r="AA54" s="169">
        <f>SUM(O53)-SUM(U53:Z54)</f>
        <v>6720</v>
      </c>
      <c r="AB54" s="170"/>
      <c r="AC54" s="170"/>
      <c r="AD54" s="170"/>
      <c r="AE54" s="170"/>
      <c r="AF54" s="171"/>
      <c r="AG54" s="21"/>
      <c r="AH54" s="195" t="s">
        <v>106</v>
      </c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6"/>
    </row>
    <row r="55" spans="2:54" ht="13.5">
      <c r="B55" s="27">
        <v>8</v>
      </c>
      <c r="C55" s="105" t="s">
        <v>90</v>
      </c>
      <c r="D55" s="105"/>
      <c r="E55" s="105"/>
      <c r="F55" s="105"/>
      <c r="G55" s="106"/>
      <c r="H55" s="36"/>
      <c r="I55" s="130"/>
      <c r="J55" s="130"/>
      <c r="K55" s="130"/>
      <c r="L55" s="130"/>
      <c r="M55" s="130"/>
      <c r="N55" s="131"/>
      <c r="O55" s="235">
        <f>SUM(O56)</f>
        <v>10000</v>
      </c>
      <c r="P55" s="236"/>
      <c r="Q55" s="236"/>
      <c r="R55" s="236"/>
      <c r="S55" s="236"/>
      <c r="T55" s="237"/>
      <c r="U55" s="235">
        <f>SUM(U56)</f>
        <v>5000</v>
      </c>
      <c r="V55" s="236"/>
      <c r="W55" s="236"/>
      <c r="X55" s="236"/>
      <c r="Y55" s="236"/>
      <c r="Z55" s="237"/>
      <c r="AA55" s="169">
        <f>SUM(O55)-SUM(U54:Z55)</f>
        <v>5000</v>
      </c>
      <c r="AB55" s="170"/>
      <c r="AC55" s="170"/>
      <c r="AD55" s="170"/>
      <c r="AE55" s="170"/>
      <c r="AF55" s="171"/>
      <c r="AG55" s="19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2"/>
    </row>
    <row r="56" spans="2:54" ht="13.5">
      <c r="B56" s="27"/>
      <c r="C56" s="128" t="s">
        <v>91</v>
      </c>
      <c r="D56" s="128"/>
      <c r="E56" s="128"/>
      <c r="F56" s="128"/>
      <c r="G56" s="129"/>
      <c r="H56" s="38">
        <v>1</v>
      </c>
      <c r="I56" s="101" t="s">
        <v>92</v>
      </c>
      <c r="J56" s="101"/>
      <c r="K56" s="101"/>
      <c r="L56" s="101"/>
      <c r="M56" s="101"/>
      <c r="N56" s="102"/>
      <c r="O56" s="87">
        <v>10000</v>
      </c>
      <c r="P56" s="88"/>
      <c r="Q56" s="88"/>
      <c r="R56" s="88"/>
      <c r="S56" s="88"/>
      <c r="T56" s="89"/>
      <c r="U56" s="87">
        <v>5000</v>
      </c>
      <c r="V56" s="88"/>
      <c r="W56" s="88"/>
      <c r="X56" s="88"/>
      <c r="Y56" s="88"/>
      <c r="Z56" s="89"/>
      <c r="AA56" s="169">
        <f>O56-U55</f>
        <v>5000</v>
      </c>
      <c r="AB56" s="170"/>
      <c r="AC56" s="170"/>
      <c r="AD56" s="170"/>
      <c r="AE56" s="170"/>
      <c r="AF56" s="171"/>
      <c r="AG56" s="17"/>
      <c r="AH56" s="63" t="s">
        <v>92</v>
      </c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4"/>
    </row>
    <row r="57" spans="2:54" ht="13.5">
      <c r="B57" s="24">
        <v>9</v>
      </c>
      <c r="C57" s="105" t="s">
        <v>30</v>
      </c>
      <c r="D57" s="105"/>
      <c r="E57" s="105"/>
      <c r="F57" s="105"/>
      <c r="G57" s="106"/>
      <c r="H57" s="25"/>
      <c r="I57" s="103"/>
      <c r="J57" s="103"/>
      <c r="K57" s="103"/>
      <c r="L57" s="103"/>
      <c r="M57" s="103"/>
      <c r="N57" s="104"/>
      <c r="O57" s="96">
        <f>SUM(O58:O68)</f>
        <v>144000</v>
      </c>
      <c r="P57" s="97"/>
      <c r="Q57" s="97"/>
      <c r="R57" s="97"/>
      <c r="S57" s="97"/>
      <c r="T57" s="98"/>
      <c r="U57" s="90">
        <f>SUM(U58:U68)</f>
        <v>112640</v>
      </c>
      <c r="V57" s="91"/>
      <c r="W57" s="91"/>
      <c r="X57" s="91"/>
      <c r="Y57" s="91"/>
      <c r="Z57" s="92"/>
      <c r="AA57" s="90">
        <f>SUM(AA58:AA68)</f>
        <v>31360</v>
      </c>
      <c r="AB57" s="91"/>
      <c r="AC57" s="91"/>
      <c r="AD57" s="91"/>
      <c r="AE57" s="91"/>
      <c r="AF57" s="92"/>
      <c r="AG57" s="20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60"/>
    </row>
    <row r="58" spans="2:54" ht="13.5">
      <c r="B58" s="27"/>
      <c r="C58" s="132"/>
      <c r="D58" s="132"/>
      <c r="E58" s="132"/>
      <c r="F58" s="132"/>
      <c r="G58" s="133"/>
      <c r="H58" s="36"/>
      <c r="I58" s="110"/>
      <c r="J58" s="110"/>
      <c r="K58" s="110"/>
      <c r="L58" s="110"/>
      <c r="M58" s="110"/>
      <c r="N58" s="111"/>
      <c r="O58" s="81">
        <v>35000</v>
      </c>
      <c r="P58" s="82"/>
      <c r="Q58" s="82"/>
      <c r="R58" s="82"/>
      <c r="S58" s="82"/>
      <c r="T58" s="83"/>
      <c r="U58" s="112">
        <f>AL58+AW58+AN59+AX59</f>
        <v>29337</v>
      </c>
      <c r="V58" s="113"/>
      <c r="W58" s="113"/>
      <c r="X58" s="113"/>
      <c r="Y58" s="113"/>
      <c r="Z58" s="114"/>
      <c r="AA58" s="172"/>
      <c r="AB58" s="173"/>
      <c r="AC58" s="173"/>
      <c r="AD58" s="173"/>
      <c r="AE58" s="173"/>
      <c r="AF58" s="174"/>
      <c r="AG58" s="15"/>
      <c r="AH58" s="72" t="s">
        <v>74</v>
      </c>
      <c r="AI58" s="72"/>
      <c r="AJ58" s="72"/>
      <c r="AK58" s="72"/>
      <c r="AL58" s="65">
        <v>5229</v>
      </c>
      <c r="AM58" s="65"/>
      <c r="AN58" s="65"/>
      <c r="AO58" s="65"/>
      <c r="AP58" s="65"/>
      <c r="AQ58" s="48"/>
      <c r="AR58" s="72" t="s">
        <v>63</v>
      </c>
      <c r="AS58" s="72"/>
      <c r="AT58" s="72"/>
      <c r="AU58" s="72"/>
      <c r="AV58" s="72"/>
      <c r="AW58" s="65">
        <v>0</v>
      </c>
      <c r="AX58" s="65"/>
      <c r="AY58" s="65"/>
      <c r="AZ58" s="65"/>
      <c r="BA58" s="59"/>
      <c r="BB58" s="60"/>
    </row>
    <row r="59" spans="2:54" ht="13.5">
      <c r="B59" s="27"/>
      <c r="C59" s="28"/>
      <c r="D59" s="28"/>
      <c r="E59" s="28"/>
      <c r="F59" s="28"/>
      <c r="G59" s="29"/>
      <c r="H59" s="37"/>
      <c r="I59" s="34"/>
      <c r="J59" s="34"/>
      <c r="K59" s="34"/>
      <c r="L59" s="34"/>
      <c r="M59" s="34"/>
      <c r="N59" s="35"/>
      <c r="O59" s="84"/>
      <c r="P59" s="85"/>
      <c r="Q59" s="85"/>
      <c r="R59" s="85"/>
      <c r="S59" s="85"/>
      <c r="T59" s="86"/>
      <c r="U59" s="115"/>
      <c r="V59" s="116"/>
      <c r="W59" s="116"/>
      <c r="X59" s="116"/>
      <c r="Y59" s="116"/>
      <c r="Z59" s="117"/>
      <c r="AA59" s="123"/>
      <c r="AB59" s="124"/>
      <c r="AC59" s="124"/>
      <c r="AD59" s="124"/>
      <c r="AE59" s="124"/>
      <c r="AF59" s="125"/>
      <c r="AG59" s="16"/>
      <c r="AH59" s="194" t="s">
        <v>93</v>
      </c>
      <c r="AI59" s="194"/>
      <c r="AJ59" s="194"/>
      <c r="AK59" s="194"/>
      <c r="AL59" s="194"/>
      <c r="AM59" s="194"/>
      <c r="AN59" s="69">
        <v>20000</v>
      </c>
      <c r="AO59" s="69"/>
      <c r="AP59" s="69"/>
      <c r="AQ59" s="69"/>
      <c r="AR59" s="69"/>
      <c r="AS59" s="56"/>
      <c r="AT59" s="238" t="s">
        <v>86</v>
      </c>
      <c r="AU59" s="239"/>
      <c r="AV59" s="239"/>
      <c r="AW59" s="239"/>
      <c r="AX59" s="69">
        <v>4108</v>
      </c>
      <c r="AY59" s="69"/>
      <c r="AZ59" s="69"/>
      <c r="BA59" s="69"/>
      <c r="BB59" s="57"/>
    </row>
    <row r="60" spans="2:54" ht="13.5">
      <c r="B60" s="27"/>
      <c r="C60" s="132"/>
      <c r="D60" s="132"/>
      <c r="E60" s="132"/>
      <c r="F60" s="132"/>
      <c r="G60" s="133"/>
      <c r="H60" s="38">
        <v>1</v>
      </c>
      <c r="I60" s="101" t="s">
        <v>79</v>
      </c>
      <c r="J60" s="101"/>
      <c r="K60" s="101"/>
      <c r="L60" s="101"/>
      <c r="M60" s="101"/>
      <c r="N60" s="102"/>
      <c r="O60" s="87"/>
      <c r="P60" s="88"/>
      <c r="Q60" s="88"/>
      <c r="R60" s="88"/>
      <c r="S60" s="88"/>
      <c r="T60" s="89"/>
      <c r="U60" s="118"/>
      <c r="V60" s="119"/>
      <c r="W60" s="119"/>
      <c r="X60" s="119"/>
      <c r="Y60" s="119"/>
      <c r="Z60" s="120"/>
      <c r="AA60" s="169">
        <f>SUM(O58)-SUM(U58)</f>
        <v>5663</v>
      </c>
      <c r="AB60" s="170"/>
      <c r="AC60" s="170"/>
      <c r="AD60" s="170"/>
      <c r="AE60" s="170"/>
      <c r="AF60" s="171"/>
      <c r="AG60" s="17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4"/>
    </row>
    <row r="61" spans="2:54" ht="13.5">
      <c r="B61" s="27"/>
      <c r="C61" s="132"/>
      <c r="D61" s="132"/>
      <c r="E61" s="132"/>
      <c r="F61" s="132"/>
      <c r="G61" s="133"/>
      <c r="H61" s="36"/>
      <c r="I61" s="110"/>
      <c r="J61" s="110"/>
      <c r="K61" s="110"/>
      <c r="L61" s="110"/>
      <c r="M61" s="110"/>
      <c r="N61" s="111"/>
      <c r="O61" s="81">
        <v>14000</v>
      </c>
      <c r="P61" s="82"/>
      <c r="Q61" s="82"/>
      <c r="R61" s="82"/>
      <c r="S61" s="82"/>
      <c r="T61" s="83"/>
      <c r="U61" s="163">
        <v>8982</v>
      </c>
      <c r="V61" s="164"/>
      <c r="W61" s="164"/>
      <c r="X61" s="164"/>
      <c r="Y61" s="164"/>
      <c r="Z61" s="165"/>
      <c r="AA61" s="172"/>
      <c r="AB61" s="173"/>
      <c r="AC61" s="173"/>
      <c r="AD61" s="173"/>
      <c r="AE61" s="173"/>
      <c r="AF61" s="174"/>
      <c r="AG61" s="20" t="s">
        <v>69</v>
      </c>
      <c r="AH61" s="72" t="s">
        <v>64</v>
      </c>
      <c r="AI61" s="72"/>
      <c r="AJ61" s="72"/>
      <c r="AK61" s="72"/>
      <c r="AL61" s="72"/>
      <c r="AM61" s="72"/>
      <c r="AN61" s="72"/>
      <c r="AO61" s="72"/>
      <c r="AP61" s="72"/>
      <c r="AQ61" s="45"/>
      <c r="AR61" s="228"/>
      <c r="AS61" s="228"/>
      <c r="AT61" s="228"/>
      <c r="AU61" s="228"/>
      <c r="AV61" s="59"/>
      <c r="AW61" s="59"/>
      <c r="AX61" s="59"/>
      <c r="AY61" s="59"/>
      <c r="AZ61" s="59"/>
      <c r="BA61" s="59"/>
      <c r="BB61" s="60"/>
    </row>
    <row r="62" spans="2:54" ht="13.5">
      <c r="B62" s="27"/>
      <c r="C62" s="28"/>
      <c r="D62" s="28"/>
      <c r="E62" s="28"/>
      <c r="F62" s="28"/>
      <c r="G62" s="29"/>
      <c r="H62" s="37"/>
      <c r="I62" s="34"/>
      <c r="J62" s="34"/>
      <c r="K62" s="34"/>
      <c r="L62" s="34"/>
      <c r="M62" s="34"/>
      <c r="N62" s="35"/>
      <c r="O62" s="84"/>
      <c r="P62" s="85"/>
      <c r="Q62" s="85"/>
      <c r="R62" s="85"/>
      <c r="S62" s="85"/>
      <c r="T62" s="86"/>
      <c r="U62" s="229"/>
      <c r="V62" s="230"/>
      <c r="W62" s="230"/>
      <c r="X62" s="230"/>
      <c r="Y62" s="230"/>
      <c r="Z62" s="231"/>
      <c r="AA62" s="123"/>
      <c r="AB62" s="124"/>
      <c r="AC62" s="124"/>
      <c r="AD62" s="124"/>
      <c r="AE62" s="124"/>
      <c r="AF62" s="125"/>
      <c r="AG62" s="21"/>
      <c r="AH62" s="71"/>
      <c r="AI62" s="71"/>
      <c r="AJ62" s="71"/>
      <c r="AK62" s="71"/>
      <c r="AL62" s="71"/>
      <c r="AM62" s="71"/>
      <c r="AN62" s="71"/>
      <c r="AO62" s="71"/>
      <c r="AP62" s="71"/>
      <c r="AQ62" s="49"/>
      <c r="AR62" s="70"/>
      <c r="AS62" s="70"/>
      <c r="AT62" s="70"/>
      <c r="AU62" s="70"/>
      <c r="AV62" s="44"/>
      <c r="AW62" s="44"/>
      <c r="AX62" s="44"/>
      <c r="AY62" s="195"/>
      <c r="AZ62" s="195"/>
      <c r="BA62" s="195"/>
      <c r="BB62" s="196"/>
    </row>
    <row r="63" spans="2:54" ht="13.5">
      <c r="B63" s="27"/>
      <c r="C63" s="132"/>
      <c r="D63" s="132"/>
      <c r="E63" s="132"/>
      <c r="F63" s="132"/>
      <c r="G63" s="133"/>
      <c r="H63" s="38">
        <v>2</v>
      </c>
      <c r="I63" s="101" t="s">
        <v>80</v>
      </c>
      <c r="J63" s="101"/>
      <c r="K63" s="101"/>
      <c r="L63" s="101"/>
      <c r="M63" s="101"/>
      <c r="N63" s="102"/>
      <c r="O63" s="87"/>
      <c r="P63" s="88"/>
      <c r="Q63" s="88"/>
      <c r="R63" s="88"/>
      <c r="S63" s="88"/>
      <c r="T63" s="89"/>
      <c r="U63" s="166"/>
      <c r="V63" s="167"/>
      <c r="W63" s="167"/>
      <c r="X63" s="167"/>
      <c r="Y63" s="167"/>
      <c r="Z63" s="168"/>
      <c r="AA63" s="169">
        <f>SUM(O61)-SUM(U61)</f>
        <v>5018</v>
      </c>
      <c r="AB63" s="170"/>
      <c r="AC63" s="170"/>
      <c r="AD63" s="170"/>
      <c r="AE63" s="170"/>
      <c r="AF63" s="171"/>
      <c r="AG63" s="17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4"/>
    </row>
    <row r="64" spans="2:54" ht="13.5">
      <c r="B64" s="27"/>
      <c r="C64" s="132"/>
      <c r="D64" s="132"/>
      <c r="E64" s="132"/>
      <c r="F64" s="132"/>
      <c r="G64" s="133"/>
      <c r="H64" s="140">
        <v>3</v>
      </c>
      <c r="I64" s="142" t="s">
        <v>29</v>
      </c>
      <c r="J64" s="142"/>
      <c r="K64" s="142"/>
      <c r="L64" s="142"/>
      <c r="M64" s="142"/>
      <c r="N64" s="143"/>
      <c r="O64" s="81">
        <v>50000</v>
      </c>
      <c r="P64" s="82"/>
      <c r="Q64" s="82"/>
      <c r="R64" s="82"/>
      <c r="S64" s="82"/>
      <c r="T64" s="83"/>
      <c r="U64" s="112">
        <f>AO64+AW64+AX65</f>
        <v>38500</v>
      </c>
      <c r="V64" s="113"/>
      <c r="W64" s="113"/>
      <c r="X64" s="113"/>
      <c r="Y64" s="113"/>
      <c r="Z64" s="114"/>
      <c r="AA64" s="112">
        <f>O64-U64</f>
        <v>11500</v>
      </c>
      <c r="AB64" s="113"/>
      <c r="AC64" s="113"/>
      <c r="AD64" s="113"/>
      <c r="AE64" s="113"/>
      <c r="AF64" s="114"/>
      <c r="AG64" s="20"/>
      <c r="AH64" s="197" t="s">
        <v>62</v>
      </c>
      <c r="AI64" s="197"/>
      <c r="AJ64" s="197"/>
      <c r="AK64" s="197"/>
      <c r="AL64" s="197"/>
      <c r="AM64" s="197"/>
      <c r="AN64" s="47"/>
      <c r="AO64" s="65">
        <v>35000</v>
      </c>
      <c r="AP64" s="65"/>
      <c r="AQ64" s="65"/>
      <c r="AR64" s="65"/>
      <c r="AS64" s="65"/>
      <c r="AT64" s="80" t="s">
        <v>85</v>
      </c>
      <c r="AU64" s="80"/>
      <c r="AV64" s="80"/>
      <c r="AW64" s="65">
        <v>0</v>
      </c>
      <c r="AX64" s="65"/>
      <c r="AY64" s="65"/>
      <c r="AZ64" s="65"/>
      <c r="BA64" s="59"/>
      <c r="BB64" s="60"/>
    </row>
    <row r="65" spans="2:54" ht="13.5">
      <c r="B65" s="27"/>
      <c r="C65" s="28"/>
      <c r="D65" s="28"/>
      <c r="E65" s="28"/>
      <c r="F65" s="28"/>
      <c r="G65" s="29"/>
      <c r="H65" s="141"/>
      <c r="I65" s="144"/>
      <c r="J65" s="144"/>
      <c r="K65" s="144"/>
      <c r="L65" s="144"/>
      <c r="M65" s="144"/>
      <c r="N65" s="145"/>
      <c r="O65" s="225"/>
      <c r="P65" s="226"/>
      <c r="Q65" s="226"/>
      <c r="R65" s="226"/>
      <c r="S65" s="226"/>
      <c r="T65" s="227"/>
      <c r="U65" s="232"/>
      <c r="V65" s="233"/>
      <c r="W65" s="233"/>
      <c r="X65" s="233"/>
      <c r="Y65" s="233"/>
      <c r="Z65" s="234"/>
      <c r="AA65" s="225"/>
      <c r="AB65" s="226"/>
      <c r="AC65" s="226"/>
      <c r="AD65" s="226"/>
      <c r="AE65" s="226"/>
      <c r="AF65" s="227"/>
      <c r="AG65" s="17"/>
      <c r="AH65" s="67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73" t="s">
        <v>86</v>
      </c>
      <c r="AU65" s="74"/>
      <c r="AV65" s="74"/>
      <c r="AW65" s="74"/>
      <c r="AX65" s="66">
        <v>3500</v>
      </c>
      <c r="AY65" s="66"/>
      <c r="AZ65" s="66"/>
      <c r="BA65" s="66"/>
      <c r="BB65" s="41"/>
    </row>
    <row r="66" spans="2:54" ht="13.5">
      <c r="B66" s="27"/>
      <c r="C66" s="132"/>
      <c r="D66" s="132"/>
      <c r="E66" s="132"/>
      <c r="F66" s="132"/>
      <c r="G66" s="133"/>
      <c r="H66" s="25">
        <v>4</v>
      </c>
      <c r="I66" s="99" t="s">
        <v>30</v>
      </c>
      <c r="J66" s="99"/>
      <c r="K66" s="99"/>
      <c r="L66" s="99"/>
      <c r="M66" s="99"/>
      <c r="N66" s="100"/>
      <c r="O66" s="93">
        <v>5000</v>
      </c>
      <c r="P66" s="94"/>
      <c r="Q66" s="94"/>
      <c r="R66" s="94"/>
      <c r="S66" s="94"/>
      <c r="T66" s="95"/>
      <c r="U66" s="154">
        <v>2557</v>
      </c>
      <c r="V66" s="155"/>
      <c r="W66" s="155"/>
      <c r="X66" s="155"/>
      <c r="Y66" s="155"/>
      <c r="Z66" s="156"/>
      <c r="AA66" s="90">
        <f>O66-U66</f>
        <v>2443</v>
      </c>
      <c r="AB66" s="91"/>
      <c r="AC66" s="91"/>
      <c r="AD66" s="91"/>
      <c r="AE66" s="91"/>
      <c r="AF66" s="92"/>
      <c r="AG66" s="20"/>
      <c r="AH66" s="59" t="s">
        <v>100</v>
      </c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60"/>
    </row>
    <row r="67" spans="2:54" ht="13.5">
      <c r="B67" s="27"/>
      <c r="C67" s="28"/>
      <c r="D67" s="28"/>
      <c r="E67" s="28"/>
      <c r="F67" s="28"/>
      <c r="G67" s="29"/>
      <c r="H67" s="36"/>
      <c r="I67" s="32"/>
      <c r="J67" s="32"/>
      <c r="K67" s="32"/>
      <c r="L67" s="32"/>
      <c r="M67" s="32"/>
      <c r="N67" s="33"/>
      <c r="O67" s="81">
        <v>40000</v>
      </c>
      <c r="P67" s="82"/>
      <c r="Q67" s="82"/>
      <c r="R67" s="82"/>
      <c r="S67" s="82"/>
      <c r="T67" s="83"/>
      <c r="U67" s="219">
        <f>SUM(AU67+AM67)</f>
        <v>33264</v>
      </c>
      <c r="V67" s="220"/>
      <c r="W67" s="220"/>
      <c r="X67" s="220"/>
      <c r="Y67" s="220"/>
      <c r="Z67" s="221"/>
      <c r="AA67" s="172"/>
      <c r="AB67" s="173"/>
      <c r="AC67" s="173"/>
      <c r="AD67" s="173"/>
      <c r="AE67" s="173"/>
      <c r="AF67" s="174"/>
      <c r="AG67" s="20"/>
      <c r="AH67" s="218" t="s">
        <v>65</v>
      </c>
      <c r="AI67" s="218"/>
      <c r="AJ67" s="218"/>
      <c r="AK67" s="218"/>
      <c r="AL67" s="218"/>
      <c r="AM67" s="58">
        <v>0</v>
      </c>
      <c r="AN67" s="58"/>
      <c r="AO67" s="58"/>
      <c r="AP67" s="58"/>
      <c r="AQ67" s="58"/>
      <c r="AR67" s="72" t="s">
        <v>66</v>
      </c>
      <c r="AS67" s="72"/>
      <c r="AT67" s="72"/>
      <c r="AU67" s="65">
        <v>33264</v>
      </c>
      <c r="AV67" s="65"/>
      <c r="AW67" s="65"/>
      <c r="AX67" s="65"/>
      <c r="AY67" s="59"/>
      <c r="AZ67" s="59"/>
      <c r="BA67" s="59"/>
      <c r="BB67" s="60"/>
    </row>
    <row r="68" spans="2:54" ht="13.5">
      <c r="B68" s="26"/>
      <c r="C68" s="128"/>
      <c r="D68" s="128"/>
      <c r="E68" s="128"/>
      <c r="F68" s="128"/>
      <c r="G68" s="129"/>
      <c r="H68" s="38">
        <v>5</v>
      </c>
      <c r="I68" s="101" t="s">
        <v>31</v>
      </c>
      <c r="J68" s="101"/>
      <c r="K68" s="101"/>
      <c r="L68" s="101"/>
      <c r="M68" s="101"/>
      <c r="N68" s="102"/>
      <c r="O68" s="87"/>
      <c r="P68" s="88"/>
      <c r="Q68" s="88"/>
      <c r="R68" s="88"/>
      <c r="S68" s="88"/>
      <c r="T68" s="89"/>
      <c r="U68" s="222"/>
      <c r="V68" s="223"/>
      <c r="W68" s="223"/>
      <c r="X68" s="223"/>
      <c r="Y68" s="223"/>
      <c r="Z68" s="224"/>
      <c r="AA68" s="169">
        <f>SUM(O67)-SUM(U67:Z68)</f>
        <v>6736</v>
      </c>
      <c r="AB68" s="170"/>
      <c r="AC68" s="170"/>
      <c r="AD68" s="170"/>
      <c r="AE68" s="170"/>
      <c r="AF68" s="171"/>
      <c r="AG68" s="17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4"/>
    </row>
    <row r="69" spans="2:54" ht="13.5">
      <c r="B69" s="24">
        <v>10</v>
      </c>
      <c r="C69" s="105" t="s">
        <v>32</v>
      </c>
      <c r="D69" s="105"/>
      <c r="E69" s="105"/>
      <c r="F69" s="105"/>
      <c r="G69" s="106"/>
      <c r="H69" s="25"/>
      <c r="I69" s="103"/>
      <c r="J69" s="103"/>
      <c r="K69" s="103"/>
      <c r="L69" s="103"/>
      <c r="M69" s="103"/>
      <c r="N69" s="104"/>
      <c r="O69" s="96">
        <f>O70</f>
        <v>10000</v>
      </c>
      <c r="P69" s="97"/>
      <c r="Q69" s="97"/>
      <c r="R69" s="97"/>
      <c r="S69" s="97"/>
      <c r="T69" s="98"/>
      <c r="U69" s="90">
        <f>U70</f>
        <v>30000</v>
      </c>
      <c r="V69" s="91"/>
      <c r="W69" s="91"/>
      <c r="X69" s="91"/>
      <c r="Y69" s="91"/>
      <c r="Z69" s="92"/>
      <c r="AA69" s="90">
        <f>O69-U69</f>
        <v>-20000</v>
      </c>
      <c r="AB69" s="91"/>
      <c r="AC69" s="91"/>
      <c r="AD69" s="91"/>
      <c r="AE69" s="91"/>
      <c r="AF69" s="92"/>
      <c r="AG69" s="20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60"/>
    </row>
    <row r="70" spans="2:54" ht="13.5">
      <c r="B70" s="26"/>
      <c r="C70" s="128"/>
      <c r="D70" s="128"/>
      <c r="E70" s="128"/>
      <c r="F70" s="128"/>
      <c r="G70" s="129"/>
      <c r="H70" s="25">
        <v>1</v>
      </c>
      <c r="I70" s="99" t="s">
        <v>32</v>
      </c>
      <c r="J70" s="99"/>
      <c r="K70" s="99"/>
      <c r="L70" s="99"/>
      <c r="M70" s="99"/>
      <c r="N70" s="100"/>
      <c r="O70" s="93">
        <v>10000</v>
      </c>
      <c r="P70" s="94"/>
      <c r="Q70" s="94"/>
      <c r="R70" s="94"/>
      <c r="S70" s="94"/>
      <c r="T70" s="95"/>
      <c r="U70" s="154">
        <v>30000</v>
      </c>
      <c r="V70" s="155"/>
      <c r="W70" s="155"/>
      <c r="X70" s="155"/>
      <c r="Y70" s="155"/>
      <c r="Z70" s="156"/>
      <c r="AA70" s="90">
        <f>O70-U70</f>
        <v>-20000</v>
      </c>
      <c r="AB70" s="91"/>
      <c r="AC70" s="91"/>
      <c r="AD70" s="91"/>
      <c r="AE70" s="91"/>
      <c r="AF70" s="92"/>
      <c r="AG70" s="20"/>
      <c r="AH70" s="61" t="s">
        <v>75</v>
      </c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2"/>
    </row>
    <row r="71" spans="2:54" ht="13.5">
      <c r="B71" s="24">
        <v>11</v>
      </c>
      <c r="C71" s="105" t="s">
        <v>33</v>
      </c>
      <c r="D71" s="105"/>
      <c r="E71" s="105"/>
      <c r="F71" s="105"/>
      <c r="G71" s="106"/>
      <c r="H71" s="25"/>
      <c r="I71" s="103"/>
      <c r="J71" s="103"/>
      <c r="K71" s="103"/>
      <c r="L71" s="103"/>
      <c r="M71" s="103"/>
      <c r="N71" s="104"/>
      <c r="O71" s="96">
        <f>O72</f>
        <v>5023</v>
      </c>
      <c r="P71" s="97"/>
      <c r="Q71" s="97"/>
      <c r="R71" s="97"/>
      <c r="S71" s="97"/>
      <c r="T71" s="98"/>
      <c r="U71" s="90">
        <f>U72</f>
        <v>0</v>
      </c>
      <c r="V71" s="91"/>
      <c r="W71" s="91"/>
      <c r="X71" s="91"/>
      <c r="Y71" s="91"/>
      <c r="Z71" s="92"/>
      <c r="AA71" s="90">
        <f>O71-U71</f>
        <v>5023</v>
      </c>
      <c r="AB71" s="91"/>
      <c r="AC71" s="91"/>
      <c r="AD71" s="91"/>
      <c r="AE71" s="91"/>
      <c r="AF71" s="92"/>
      <c r="AG71" s="20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60"/>
    </row>
    <row r="72" spans="2:54" ht="13.5">
      <c r="B72" s="26"/>
      <c r="C72" s="128"/>
      <c r="D72" s="128"/>
      <c r="E72" s="128"/>
      <c r="F72" s="128"/>
      <c r="G72" s="129"/>
      <c r="H72" s="25">
        <v>1</v>
      </c>
      <c r="I72" s="99" t="s">
        <v>33</v>
      </c>
      <c r="J72" s="99"/>
      <c r="K72" s="99"/>
      <c r="L72" s="99"/>
      <c r="M72" s="99"/>
      <c r="N72" s="100"/>
      <c r="O72" s="93">
        <v>5023</v>
      </c>
      <c r="P72" s="94"/>
      <c r="Q72" s="94"/>
      <c r="R72" s="94"/>
      <c r="S72" s="94"/>
      <c r="T72" s="95"/>
      <c r="U72" s="154">
        <v>0</v>
      </c>
      <c r="V72" s="155"/>
      <c r="W72" s="155"/>
      <c r="X72" s="155"/>
      <c r="Y72" s="155"/>
      <c r="Z72" s="156"/>
      <c r="AA72" s="90">
        <f>O72-U72</f>
        <v>5023</v>
      </c>
      <c r="AB72" s="91"/>
      <c r="AC72" s="91"/>
      <c r="AD72" s="91"/>
      <c r="AE72" s="91"/>
      <c r="AF72" s="92"/>
      <c r="AG72" s="20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60"/>
    </row>
    <row r="73" spans="2:54" ht="13.5">
      <c r="B73" s="198" t="s">
        <v>34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200"/>
      <c r="O73" s="107">
        <f>O71+O69+O57+O50+O47+O44+O37+O35+O25+O55+O42</f>
        <v>1145023</v>
      </c>
      <c r="P73" s="108"/>
      <c r="Q73" s="108"/>
      <c r="R73" s="108"/>
      <c r="S73" s="108"/>
      <c r="T73" s="109"/>
      <c r="U73" s="107">
        <f>U71+U69+U57+U50+U47+U44+U37+U35+U25+U55+U42</f>
        <v>989063</v>
      </c>
      <c r="V73" s="108"/>
      <c r="W73" s="108"/>
      <c r="X73" s="108"/>
      <c r="Y73" s="108"/>
      <c r="Z73" s="109"/>
      <c r="AA73" s="107">
        <f>AA71+AA69+AA57+AA50+AA47+AA44+AA37+AA35+AA25+AA56+AA42</f>
        <v>155960</v>
      </c>
      <c r="AB73" s="108"/>
      <c r="AC73" s="108"/>
      <c r="AD73" s="108"/>
      <c r="AE73" s="108"/>
      <c r="AF73" s="109"/>
      <c r="AG73" s="19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2"/>
    </row>
    <row r="75" spans="2:7" s="9" customFormat="1" ht="12">
      <c r="B75" s="176" t="s">
        <v>87</v>
      </c>
      <c r="C75" s="176"/>
      <c r="D75" s="176"/>
      <c r="E75" s="7"/>
      <c r="F75" s="8">
        <v>4</v>
      </c>
      <c r="G75" s="7" t="s">
        <v>47</v>
      </c>
    </row>
    <row r="76" spans="6:12" s="3" customFormat="1" ht="13.5">
      <c r="F76" s="179" t="s">
        <v>45</v>
      </c>
      <c r="G76" s="179"/>
      <c r="H76" s="179"/>
      <c r="I76" s="178" t="str">
        <f>L1</f>
        <v>27</v>
      </c>
      <c r="J76" s="178"/>
      <c r="K76" s="52"/>
      <c r="L76" s="3" t="s">
        <v>82</v>
      </c>
    </row>
    <row r="77" s="3" customFormat="1" ht="9" customHeight="1"/>
    <row r="78" spans="3:55" s="3" customFormat="1" ht="13.5">
      <c r="C78" s="184" t="s">
        <v>51</v>
      </c>
      <c r="D78" s="184"/>
      <c r="E78" s="184"/>
      <c r="F78" s="184"/>
      <c r="G78" s="178" t="str">
        <f>L1</f>
        <v>27</v>
      </c>
      <c r="H78" s="178"/>
      <c r="I78" s="183" t="s">
        <v>81</v>
      </c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</row>
    <row r="79" s="3" customFormat="1" ht="13.5" customHeight="1">
      <c r="T79" s="3" t="s">
        <v>50</v>
      </c>
    </row>
    <row r="80" spans="3:55" s="3" customFormat="1" ht="13.5">
      <c r="C80" s="184" t="s">
        <v>67</v>
      </c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</row>
    <row r="82" spans="9:55" ht="14.25">
      <c r="I82" s="185" t="s">
        <v>45</v>
      </c>
      <c r="J82" s="185"/>
      <c r="K82" s="55"/>
      <c r="L82" s="180">
        <v>28</v>
      </c>
      <c r="M82" s="180"/>
      <c r="N82" s="1" t="s">
        <v>52</v>
      </c>
      <c r="O82" s="180">
        <v>2</v>
      </c>
      <c r="P82" s="180"/>
      <c r="Q82" s="1" t="s">
        <v>53</v>
      </c>
      <c r="R82" s="180">
        <v>3</v>
      </c>
      <c r="S82" s="180"/>
      <c r="T82" s="1" t="s">
        <v>54</v>
      </c>
      <c r="AH82" s="177" t="s">
        <v>56</v>
      </c>
      <c r="AI82" s="177"/>
      <c r="AJ82" s="177"/>
      <c r="AK82" s="177"/>
      <c r="AL82" s="177"/>
      <c r="AM82" s="177"/>
      <c r="AN82" s="2"/>
      <c r="AO82" s="2"/>
      <c r="AP82" s="175" t="s">
        <v>108</v>
      </c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82" t="s">
        <v>55</v>
      </c>
      <c r="BB82" s="182"/>
      <c r="BC82" s="182"/>
    </row>
    <row r="83" spans="34:55" ht="12" customHeight="1">
      <c r="AH83" s="5"/>
      <c r="AI83" s="5"/>
      <c r="AJ83" s="5"/>
      <c r="AK83" s="5"/>
      <c r="AL83" s="5"/>
      <c r="AM83" s="5"/>
      <c r="AN83" s="2"/>
      <c r="AO83" s="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</row>
    <row r="84" spans="34:55" ht="14.25">
      <c r="AH84" s="177" t="s">
        <v>56</v>
      </c>
      <c r="AI84" s="177"/>
      <c r="AJ84" s="177"/>
      <c r="AK84" s="177"/>
      <c r="AL84" s="177"/>
      <c r="AM84" s="177"/>
      <c r="AN84" s="2"/>
      <c r="AO84" s="2"/>
      <c r="AP84" s="175" t="s">
        <v>98</v>
      </c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82" t="s">
        <v>55</v>
      </c>
      <c r="BB84" s="182"/>
      <c r="BC84" s="182"/>
    </row>
    <row r="85" spans="38:55" ht="14.25"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7" spans="9:55" ht="13.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</sheetData>
  <sheetProtection formatCells="0"/>
  <mergeCells count="436">
    <mergeCell ref="U43:Z43"/>
    <mergeCell ref="AA43:AF43"/>
    <mergeCell ref="AA44:AF44"/>
    <mergeCell ref="AA57:AF57"/>
    <mergeCell ref="AA55:AF55"/>
    <mergeCell ref="U56:Z56"/>
    <mergeCell ref="AA47:AF47"/>
    <mergeCell ref="U48:Z48"/>
    <mergeCell ref="O45:T46"/>
    <mergeCell ref="I48:N48"/>
    <mergeCell ref="U45:Z46"/>
    <mergeCell ref="U47:Z47"/>
    <mergeCell ref="O47:T47"/>
    <mergeCell ref="AA53:AF53"/>
    <mergeCell ref="O49:T49"/>
    <mergeCell ref="AA48:AF48"/>
    <mergeCell ref="U50:Z50"/>
    <mergeCell ref="O48:T48"/>
    <mergeCell ref="I68:N68"/>
    <mergeCell ref="O64:T65"/>
    <mergeCell ref="U66:Z66"/>
    <mergeCell ref="U57:Z57"/>
    <mergeCell ref="I58:N58"/>
    <mergeCell ref="U58:Z60"/>
    <mergeCell ref="U61:Z63"/>
    <mergeCell ref="U64:Z65"/>
    <mergeCell ref="AX65:BA65"/>
    <mergeCell ref="AA64:AF65"/>
    <mergeCell ref="AY62:BB62"/>
    <mergeCell ref="AR61:AU61"/>
    <mergeCell ref="AT64:AV64"/>
    <mergeCell ref="AW64:AZ64"/>
    <mergeCell ref="AO64:AS64"/>
    <mergeCell ref="BA64:BB64"/>
    <mergeCell ref="AH63:BB63"/>
    <mergeCell ref="AH67:AL67"/>
    <mergeCell ref="O67:T68"/>
    <mergeCell ref="U67:Z68"/>
    <mergeCell ref="AH57:BB57"/>
    <mergeCell ref="AA62:AF62"/>
    <mergeCell ref="AA54:AF54"/>
    <mergeCell ref="AH66:BB66"/>
    <mergeCell ref="AT65:AW65"/>
    <mergeCell ref="AA67:AF67"/>
    <mergeCell ref="AA58:AF58"/>
    <mergeCell ref="AR14:AS14"/>
    <mergeCell ref="AK12:AN12"/>
    <mergeCell ref="O29:T31"/>
    <mergeCell ref="U29:Z31"/>
    <mergeCell ref="O26:T28"/>
    <mergeCell ref="U25:Z25"/>
    <mergeCell ref="AA26:AF26"/>
    <mergeCell ref="AR27:AU27"/>
    <mergeCell ref="AR29:AU29"/>
    <mergeCell ref="AK15:AN15"/>
    <mergeCell ref="AH29:AK29"/>
    <mergeCell ref="AH25:BB25"/>
    <mergeCell ref="AH26:AK26"/>
    <mergeCell ref="AT16:AU16"/>
    <mergeCell ref="AO16:AP16"/>
    <mergeCell ref="AZ26:BB26"/>
    <mergeCell ref="AZ27:BB27"/>
    <mergeCell ref="AV29:AY29"/>
    <mergeCell ref="AH45:AN45"/>
    <mergeCell ref="AH11:BB11"/>
    <mergeCell ref="AH12:AJ12"/>
    <mergeCell ref="AY14:BB14"/>
    <mergeCell ref="AY15:BB15"/>
    <mergeCell ref="AO15:AP15"/>
    <mergeCell ref="AH13:BB13"/>
    <mergeCell ref="AV12:AX12"/>
    <mergeCell ref="AY12:BB12"/>
    <mergeCell ref="AK14:AN14"/>
    <mergeCell ref="AY45:BB45"/>
    <mergeCell ref="AO45:AS45"/>
    <mergeCell ref="AU45:AV45"/>
    <mergeCell ref="AW45:AX45"/>
    <mergeCell ref="AH48:BB48"/>
    <mergeCell ref="AH51:BB51"/>
    <mergeCell ref="AY46:BB46"/>
    <mergeCell ref="AH50:BB50"/>
    <mergeCell ref="AH46:AN46"/>
    <mergeCell ref="AO46:AS46"/>
    <mergeCell ref="AH43:BB43"/>
    <mergeCell ref="AT12:AU12"/>
    <mergeCell ref="AT14:AU14"/>
    <mergeCell ref="AT15:AU15"/>
    <mergeCell ref="AH21:BB21"/>
    <mergeCell ref="AY16:BB16"/>
    <mergeCell ref="AH38:BB38"/>
    <mergeCell ref="AH19:BB19"/>
    <mergeCell ref="AH27:AK27"/>
    <mergeCell ref="AV26:AY26"/>
    <mergeCell ref="AH52:BB52"/>
    <mergeCell ref="AH49:BB49"/>
    <mergeCell ref="AH47:BB47"/>
    <mergeCell ref="AU46:AV46"/>
    <mergeCell ref="AW46:AX46"/>
    <mergeCell ref="AA37:AF37"/>
    <mergeCell ref="AA38:AF38"/>
    <mergeCell ref="AH39:BB39"/>
    <mergeCell ref="AH41:BB41"/>
    <mergeCell ref="AH42:BB42"/>
    <mergeCell ref="AR12:AS12"/>
    <mergeCell ref="AR15:AS15"/>
    <mergeCell ref="AO12:AP12"/>
    <mergeCell ref="AO14:AP14"/>
    <mergeCell ref="C19:G19"/>
    <mergeCell ref="C20:G20"/>
    <mergeCell ref="I19:N19"/>
    <mergeCell ref="I20:N20"/>
    <mergeCell ref="C14:G14"/>
    <mergeCell ref="C15:G15"/>
    <mergeCell ref="C16:G16"/>
    <mergeCell ref="C18:G18"/>
    <mergeCell ref="I14:N14"/>
    <mergeCell ref="I15:N15"/>
    <mergeCell ref="AH32:AK32"/>
    <mergeCell ref="AR33:AU33"/>
    <mergeCell ref="AH33:AK33"/>
    <mergeCell ref="AL33:AP33"/>
    <mergeCell ref="AA30:AF30"/>
    <mergeCell ref="AA31:AF31"/>
    <mergeCell ref="AH36:BB36"/>
    <mergeCell ref="AH35:BB35"/>
    <mergeCell ref="AA15:AF15"/>
    <mergeCell ref="AH16:AJ16"/>
    <mergeCell ref="AH18:BB18"/>
    <mergeCell ref="AH20:BB20"/>
    <mergeCell ref="AK16:AN16"/>
    <mergeCell ref="AH17:BB17"/>
    <mergeCell ref="AA16:AF16"/>
    <mergeCell ref="AA17:AF17"/>
    <mergeCell ref="AV16:AX16"/>
    <mergeCell ref="AV15:AX15"/>
    <mergeCell ref="AA73:AF73"/>
    <mergeCell ref="AH73:BB73"/>
    <mergeCell ref="AY67:BB67"/>
    <mergeCell ref="AH68:BB68"/>
    <mergeCell ref="AH40:BB40"/>
    <mergeCell ref="AA28:AF28"/>
    <mergeCell ref="AA29:AF29"/>
    <mergeCell ref="AA32:AF32"/>
    <mergeCell ref="C47:G47"/>
    <mergeCell ref="AA50:AF50"/>
    <mergeCell ref="AA51:AF51"/>
    <mergeCell ref="AA34:AF34"/>
    <mergeCell ref="AA45:AF46"/>
    <mergeCell ref="AH53:BB53"/>
    <mergeCell ref="AA49:AF49"/>
    <mergeCell ref="U36:Z36"/>
    <mergeCell ref="AH34:BB34"/>
    <mergeCell ref="AH44:BB44"/>
    <mergeCell ref="O73:T73"/>
    <mergeCell ref="U73:Z73"/>
    <mergeCell ref="B73:N73"/>
    <mergeCell ref="AA20:AF20"/>
    <mergeCell ref="AA21:AF21"/>
    <mergeCell ref="AA27:AF27"/>
    <mergeCell ref="AA56:AF56"/>
    <mergeCell ref="O72:T72"/>
    <mergeCell ref="AA68:AF68"/>
    <mergeCell ref="C50:G50"/>
    <mergeCell ref="AH72:BB72"/>
    <mergeCell ref="AH58:AK58"/>
    <mergeCell ref="AH59:AM59"/>
    <mergeCell ref="U49:Z49"/>
    <mergeCell ref="C12:G12"/>
    <mergeCell ref="C13:G13"/>
    <mergeCell ref="AH71:BB71"/>
    <mergeCell ref="AH54:BB54"/>
    <mergeCell ref="AH64:AM64"/>
    <mergeCell ref="C57:G57"/>
    <mergeCell ref="B9:N9"/>
    <mergeCell ref="AR58:AV58"/>
    <mergeCell ref="AH70:BB70"/>
    <mergeCell ref="AR67:AT67"/>
    <mergeCell ref="AU67:AX67"/>
    <mergeCell ref="C51:G51"/>
    <mergeCell ref="C48:G48"/>
    <mergeCell ref="C58:G58"/>
    <mergeCell ref="C53:G53"/>
    <mergeCell ref="C60:G60"/>
    <mergeCell ref="O1:BC1"/>
    <mergeCell ref="AA52:AF52"/>
    <mergeCell ref="AA40:AF40"/>
    <mergeCell ref="AA41:AF41"/>
    <mergeCell ref="O6:T6"/>
    <mergeCell ref="AA39:AF39"/>
    <mergeCell ref="AV14:AX14"/>
    <mergeCell ref="AL26:AP26"/>
    <mergeCell ref="AR26:AU26"/>
    <mergeCell ref="AA14:AF14"/>
    <mergeCell ref="U6:AC6"/>
    <mergeCell ref="R8:BC8"/>
    <mergeCell ref="B1:D1"/>
    <mergeCell ref="H1:J1"/>
    <mergeCell ref="L1:N1"/>
    <mergeCell ref="U44:Z44"/>
    <mergeCell ref="U41:Z41"/>
    <mergeCell ref="C11:G11"/>
    <mergeCell ref="C17:G17"/>
    <mergeCell ref="O8:P8"/>
    <mergeCell ref="C61:G61"/>
    <mergeCell ref="C29:G29"/>
    <mergeCell ref="C31:G31"/>
    <mergeCell ref="C32:G32"/>
    <mergeCell ref="C34:G34"/>
    <mergeCell ref="AH82:AM82"/>
    <mergeCell ref="I76:J76"/>
    <mergeCell ref="C68:G68"/>
    <mergeCell ref="C69:G69"/>
    <mergeCell ref="C70:G70"/>
    <mergeCell ref="H3:J3"/>
    <mergeCell ref="L3:M3"/>
    <mergeCell ref="O5:T5"/>
    <mergeCell ref="N3:BC3"/>
    <mergeCell ref="O4:T4"/>
    <mergeCell ref="U4:AC4"/>
    <mergeCell ref="U5:AC5"/>
    <mergeCell ref="L8:N8"/>
    <mergeCell ref="AP84:AZ84"/>
    <mergeCell ref="AP83:AZ83"/>
    <mergeCell ref="I78:BC78"/>
    <mergeCell ref="BA84:BC84"/>
    <mergeCell ref="BA82:BC82"/>
    <mergeCell ref="BA83:BC83"/>
    <mergeCell ref="C80:BC80"/>
    <mergeCell ref="I82:J82"/>
    <mergeCell ref="C78:F78"/>
    <mergeCell ref="AP82:AZ82"/>
    <mergeCell ref="B75:D75"/>
    <mergeCell ref="AH84:AM84"/>
    <mergeCell ref="G78:H78"/>
    <mergeCell ref="F76:H76"/>
    <mergeCell ref="L82:M82"/>
    <mergeCell ref="O82:P82"/>
    <mergeCell ref="R82:S82"/>
    <mergeCell ref="AA60:AF60"/>
    <mergeCell ref="AA61:AF61"/>
    <mergeCell ref="AA63:AF63"/>
    <mergeCell ref="AA59:AF59"/>
    <mergeCell ref="AA66:AF66"/>
    <mergeCell ref="U72:Z72"/>
    <mergeCell ref="U69:Z69"/>
    <mergeCell ref="U70:Z70"/>
    <mergeCell ref="AA71:AF71"/>
    <mergeCell ref="AA72:AF72"/>
    <mergeCell ref="U71:Z71"/>
    <mergeCell ref="AA70:AF70"/>
    <mergeCell ref="AA69:AF69"/>
    <mergeCell ref="O38:T38"/>
    <mergeCell ref="O39:T39"/>
    <mergeCell ref="U38:Z38"/>
    <mergeCell ref="O51:T52"/>
    <mergeCell ref="O50:T50"/>
    <mergeCell ref="U51:Z52"/>
    <mergeCell ref="U39:Z39"/>
    <mergeCell ref="O40:T40"/>
    <mergeCell ref="O43:T43"/>
    <mergeCell ref="O44:T44"/>
    <mergeCell ref="U53:Z54"/>
    <mergeCell ref="O69:T69"/>
    <mergeCell ref="O70:T70"/>
    <mergeCell ref="U55:Z55"/>
    <mergeCell ref="O55:T55"/>
    <mergeCell ref="O56:T56"/>
    <mergeCell ref="O53:T54"/>
    <mergeCell ref="AA10:AF10"/>
    <mergeCell ref="AA11:AF11"/>
    <mergeCell ref="AA12:AF12"/>
    <mergeCell ref="AA13:AF13"/>
    <mergeCell ref="O41:T41"/>
    <mergeCell ref="O42:T42"/>
    <mergeCell ref="U42:Z42"/>
    <mergeCell ref="U40:Z40"/>
    <mergeCell ref="AA42:AF42"/>
    <mergeCell ref="AA25:AF25"/>
    <mergeCell ref="O10:T10"/>
    <mergeCell ref="O11:T11"/>
    <mergeCell ref="O12:T12"/>
    <mergeCell ref="O13:T13"/>
    <mergeCell ref="U10:Z10"/>
    <mergeCell ref="U11:Z11"/>
    <mergeCell ref="U12:Z12"/>
    <mergeCell ref="U13:Z13"/>
    <mergeCell ref="I72:N72"/>
    <mergeCell ref="C35:G35"/>
    <mergeCell ref="C36:G36"/>
    <mergeCell ref="C37:G37"/>
    <mergeCell ref="C38:G38"/>
    <mergeCell ref="C39:G39"/>
    <mergeCell ref="C72:G72"/>
    <mergeCell ref="C71:G71"/>
    <mergeCell ref="C64:G64"/>
    <mergeCell ref="C66:G66"/>
    <mergeCell ref="C63:G63"/>
    <mergeCell ref="U18:Z18"/>
    <mergeCell ref="U19:Z19"/>
    <mergeCell ref="I31:N31"/>
    <mergeCell ref="O25:T25"/>
    <mergeCell ref="U20:Z20"/>
    <mergeCell ref="O19:T19"/>
    <mergeCell ref="H24:N24"/>
    <mergeCell ref="I28:N28"/>
    <mergeCell ref="O57:T57"/>
    <mergeCell ref="O71:T71"/>
    <mergeCell ref="O66:T66"/>
    <mergeCell ref="I17:N17"/>
    <mergeCell ref="I69:N69"/>
    <mergeCell ref="B23:N23"/>
    <mergeCell ref="O58:T60"/>
    <mergeCell ref="O61:T63"/>
    <mergeCell ref="I66:N66"/>
    <mergeCell ref="I57:N57"/>
    <mergeCell ref="O20:T20"/>
    <mergeCell ref="B24:G24"/>
    <mergeCell ref="I25:N25"/>
    <mergeCell ref="I26:N26"/>
    <mergeCell ref="C25:G25"/>
    <mergeCell ref="C26:G26"/>
    <mergeCell ref="U21:Z21"/>
    <mergeCell ref="O24:T24"/>
    <mergeCell ref="U17:Z17"/>
    <mergeCell ref="C55:G55"/>
    <mergeCell ref="C40:G40"/>
    <mergeCell ref="C41:G41"/>
    <mergeCell ref="C46:G46"/>
    <mergeCell ref="C42:G42"/>
    <mergeCell ref="C43:G43"/>
    <mergeCell ref="B21:N21"/>
    <mergeCell ref="C28:G28"/>
    <mergeCell ref="U26:Z28"/>
    <mergeCell ref="I70:N70"/>
    <mergeCell ref="I71:N71"/>
    <mergeCell ref="I49:N49"/>
    <mergeCell ref="I60:N60"/>
    <mergeCell ref="I61:N61"/>
    <mergeCell ref="I63:N63"/>
    <mergeCell ref="H53:N53"/>
    <mergeCell ref="H51:N51"/>
    <mergeCell ref="H64:H65"/>
    <mergeCell ref="I64:N65"/>
    <mergeCell ref="I16:N16"/>
    <mergeCell ref="O14:T14"/>
    <mergeCell ref="O15:T15"/>
    <mergeCell ref="O16:T16"/>
    <mergeCell ref="AA18:AF18"/>
    <mergeCell ref="AA19:AF19"/>
    <mergeCell ref="O17:T17"/>
    <mergeCell ref="U14:Z14"/>
    <mergeCell ref="U15:Z15"/>
    <mergeCell ref="U16:Z16"/>
    <mergeCell ref="C56:G56"/>
    <mergeCell ref="I55:N55"/>
    <mergeCell ref="I56:N56"/>
    <mergeCell ref="C52:G52"/>
    <mergeCell ref="I52:N52"/>
    <mergeCell ref="I47:N47"/>
    <mergeCell ref="I50:N50"/>
    <mergeCell ref="I54:N54"/>
    <mergeCell ref="C49:G49"/>
    <mergeCell ref="C54:G54"/>
    <mergeCell ref="AG10:BB10"/>
    <mergeCell ref="B10:G10"/>
    <mergeCell ref="H10:N10"/>
    <mergeCell ref="I18:N18"/>
    <mergeCell ref="O18:T18"/>
    <mergeCell ref="AR16:AS16"/>
    <mergeCell ref="AH14:AJ14"/>
    <mergeCell ref="AH15:AJ15"/>
    <mergeCell ref="I12:N12"/>
    <mergeCell ref="I13:N13"/>
    <mergeCell ref="AZ29:BB29"/>
    <mergeCell ref="I40:N40"/>
    <mergeCell ref="AZ30:BB30"/>
    <mergeCell ref="AH31:BB31"/>
    <mergeCell ref="AZ32:BB32"/>
    <mergeCell ref="I36:N36"/>
    <mergeCell ref="O35:T35"/>
    <mergeCell ref="I37:N37"/>
    <mergeCell ref="I34:N34"/>
    <mergeCell ref="AA33:AF33"/>
    <mergeCell ref="I41:N41"/>
    <mergeCell ref="I35:N35"/>
    <mergeCell ref="I32:N32"/>
    <mergeCell ref="AL29:AP29"/>
    <mergeCell ref="AH28:BB28"/>
    <mergeCell ref="I29:N29"/>
    <mergeCell ref="U32:Z34"/>
    <mergeCell ref="AH37:BB37"/>
    <mergeCell ref="U37:Z37"/>
    <mergeCell ref="AH30:AK30"/>
    <mergeCell ref="I43:N43"/>
    <mergeCell ref="I46:N46"/>
    <mergeCell ref="I44:N44"/>
    <mergeCell ref="C44:G44"/>
    <mergeCell ref="O21:T21"/>
    <mergeCell ref="AV27:AY27"/>
    <mergeCell ref="U24:Z24"/>
    <mergeCell ref="I42:N42"/>
    <mergeCell ref="I38:N38"/>
    <mergeCell ref="I39:N39"/>
    <mergeCell ref="O32:T34"/>
    <mergeCell ref="U35:Z35"/>
    <mergeCell ref="AA24:AF24"/>
    <mergeCell ref="O36:T36"/>
    <mergeCell ref="O37:T37"/>
    <mergeCell ref="AA35:AF35"/>
    <mergeCell ref="AA36:AF36"/>
    <mergeCell ref="AL30:AP30"/>
    <mergeCell ref="AR30:AU30"/>
    <mergeCell ref="AV30:AY30"/>
    <mergeCell ref="AG24:BB24"/>
    <mergeCell ref="AV33:AY33"/>
    <mergeCell ref="AZ33:BB33"/>
    <mergeCell ref="AL32:AP32"/>
    <mergeCell ref="AR32:AU32"/>
    <mergeCell ref="AV32:AY32"/>
    <mergeCell ref="AL27:AP27"/>
    <mergeCell ref="AN59:AR59"/>
    <mergeCell ref="AR62:AU62"/>
    <mergeCell ref="AH62:AP62"/>
    <mergeCell ref="AH61:AP61"/>
    <mergeCell ref="AV61:BB61"/>
    <mergeCell ref="AT59:AW59"/>
    <mergeCell ref="AM67:AQ67"/>
    <mergeCell ref="AH69:BB69"/>
    <mergeCell ref="AH55:BB55"/>
    <mergeCell ref="AH56:BB56"/>
    <mergeCell ref="AH60:BB60"/>
    <mergeCell ref="AW58:AZ58"/>
    <mergeCell ref="BA58:BB58"/>
    <mergeCell ref="AX59:BA59"/>
    <mergeCell ref="AH65:AS65"/>
    <mergeCell ref="AL58:AP58"/>
  </mergeCells>
  <dataValidations count="3">
    <dataValidation allowBlank="1" showInputMessage="1" showErrorMessage="1" imeMode="fullAlpha" sqref="L1:N1"/>
    <dataValidation allowBlank="1" showInputMessage="1" showErrorMessage="1" imeMode="off" sqref="AT65 AL58:AQ58 AW58:AZ58 R82 AN59 AX65:BA65 O32:Z32 AO64:AS64 AU67 U61:Z61 AR61 U51:Z51 U66:Z67 U53:Z53 U64:Z64 AX59:BA59 AO45:AS46 AU45:AV46 AK12:AN12 AK14:AN16 AR12:AS12 AR14:AS16 AV12:AX12 AV14:AX16 U18:Z18 AL26:AQ27 AV29:AV30 AL32:AQ33 AL29:AQ30 AV26:AV27 AV32:AV33 O70:Z70 O48:Z48 L82 F75 O66:O67 P66:T66 O51 O58:Z58 O53 O61:T64 O82 O29:Z29 O45 O38:Z41 O20:Z20 AM67:AQ67 F1 O26:Z26 O72:Z72 AT59 AW64:AZ64"/>
    <dataValidation allowBlank="1" showInputMessage="1" showErrorMessage="1" imeMode="on" sqref="AP84:AZ84 AP82:AZ82 AG68:BB73 BA64 AG59:AH59 AG60:BB60 AG63:BB63 AY66:BB67 AH66:AX66 BA58:BB58 AR62 AI34:BB34 AY62:BB62 AV61:BB61 AG61:AG62 AG64:AG67 BB64:BB65 AI57:BB57 AY45:BB46 AI43:BB44 AG11:BB11 AY12:BB12 AY14:BB16 AG13:BB13 AG17:BB21 AG25:BB25 AZ32:BB33 AZ26:BB27 AZ29:BB30 AG31:BB31 AG28:BB28 AH62 AG34:AH44 AI36:BB41 AI47:BB54 AG47:AH57 BB59"/>
  </dataValidations>
  <printOptions/>
  <pageMargins left="0.5905511811023623" right="0.3937007874015748" top="0.4724409448818898" bottom="0.4330708661417323" header="0.2755905511811024" footer="0.2755905511811024"/>
  <pageSetup blackAndWhite="1"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清水共</dc:creator>
  <cp:keywords/>
  <dc:description/>
  <cp:lastModifiedBy>FJ-USER</cp:lastModifiedBy>
  <cp:lastPrinted>2016-02-03T05:21:44Z</cp:lastPrinted>
  <dcterms:created xsi:type="dcterms:W3CDTF">2004-01-10T09:18:11Z</dcterms:created>
  <dcterms:modified xsi:type="dcterms:W3CDTF">2016-02-03T05:22:27Z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2030775829</vt:i4>
  </property>
  <property fmtid="{D5CDD505-2E9C-101B-9397-08002B2CF9AE}" pid="3" name="_EmailSubject">
    <vt:lpwstr>決算書</vt:lpwstr>
  </property>
  <property fmtid="{D5CDD505-2E9C-101B-9397-08002B2CF9AE}" pid="4" name="_AuthorEmail">
    <vt:lpwstr>morishin@ge.ibaraki-ct.ac.jp</vt:lpwstr>
  </property>
  <property fmtid="{D5CDD505-2E9C-101B-9397-08002B2CF9AE}" pid="5" name="_AuthorEmailDisplayName">
    <vt:lpwstr>森　信二</vt:lpwstr>
  </property>
  <property fmtid="{D5CDD505-2E9C-101B-9397-08002B2CF9AE}" pid="6" name="_PreviousAdHocReviewCycleID">
    <vt:i4>1200716728</vt:i4>
  </property>
  <property fmtid="{D5CDD505-2E9C-101B-9397-08002B2CF9AE}" pid="7" name="_ReviewingToolsShownOnce">
    <vt:lpwstr/>
  </property>
</Properties>
</file>